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13_ncr:1_{7CA6D947-D3E1-4A8C-9155-249BBE616C0C}" xr6:coauthVersionLast="47" xr6:coauthVersionMax="47" xr10:uidLastSave="{00000000-0000-0000-0000-000000000000}"/>
  <bookViews>
    <workbookView xWindow="-120" yWindow="-120" windowWidth="24240" windowHeight="13140" firstSheet="5" activeTab="8" xr2:uid="{00000000-000D-0000-FFFF-FFFF00000000}"/>
  </bookViews>
  <sheets>
    <sheet name="5-الطلاب المستجدون" sheetId="25" r:id="rId1"/>
    <sheet name="6-الطلاب المقيدين مصرى ووافد " sheetId="3" r:id="rId2"/>
    <sheet name="الخريجين" sheetId="37" r:id="rId3"/>
    <sheet name="8-أعضاء هيئة التدريس ومعاونيهم " sheetId="5" r:id="rId4"/>
    <sheet name="9-مقيدين دراسات عليا " sheetId="6" r:id="rId5"/>
    <sheet name="Sheet1" sheetId="38" r:id="rId6"/>
    <sheet name="10-حاصلين دراسات  مصرى -وافد " sheetId="31" r:id="rId7"/>
    <sheet name="14-البرامج المميزة بالجامعات" sheetId="19" r:id="rId8"/>
    <sheet name="17-ذوى الإحتياجات الخاصة " sheetId="23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2" i="37" l="1"/>
  <c r="E352" i="37"/>
  <c r="D352" i="37"/>
  <c r="E335" i="37"/>
  <c r="D335" i="37"/>
  <c r="C335" i="37"/>
  <c r="E333" i="37"/>
  <c r="D331" i="37"/>
  <c r="C331" i="37"/>
  <c r="E329" i="37"/>
  <c r="E331" i="37" s="1"/>
  <c r="E327" i="37"/>
  <c r="D327" i="37"/>
  <c r="C327" i="37"/>
  <c r="E320" i="37"/>
  <c r="D320" i="37"/>
  <c r="C320" i="37"/>
  <c r="C322" i="37" s="1"/>
  <c r="E312" i="37"/>
  <c r="D312" i="37"/>
  <c r="C312" i="37"/>
  <c r="E302" i="37"/>
  <c r="D302" i="37"/>
  <c r="D304" i="37" s="1"/>
  <c r="C302" i="37"/>
  <c r="E299" i="37"/>
  <c r="D299" i="37"/>
  <c r="C299" i="37"/>
  <c r="E295" i="37"/>
  <c r="D295" i="37"/>
  <c r="C295" i="37"/>
  <c r="D282" i="37"/>
  <c r="C282" i="37"/>
  <c r="E281" i="37"/>
  <c r="E280" i="37"/>
  <c r="E279" i="37"/>
  <c r="D278" i="37"/>
  <c r="C278" i="37"/>
  <c r="E277" i="37"/>
  <c r="E276" i="37"/>
  <c r="E275" i="37"/>
  <c r="E274" i="37"/>
  <c r="E269" i="37"/>
  <c r="D269" i="37"/>
  <c r="C269" i="37"/>
  <c r="E263" i="37"/>
  <c r="D263" i="37"/>
  <c r="C263" i="37"/>
  <c r="E247" i="37"/>
  <c r="D247" i="37"/>
  <c r="C247" i="37"/>
  <c r="E244" i="37"/>
  <c r="D244" i="37"/>
  <c r="C244" i="37"/>
  <c r="E237" i="37"/>
  <c r="D237" i="37"/>
  <c r="C237" i="37"/>
  <c r="E220" i="37"/>
  <c r="E219" i="37"/>
  <c r="E216" i="37"/>
  <c r="D216" i="37"/>
  <c r="C216" i="37"/>
  <c r="E213" i="37"/>
  <c r="D213" i="37"/>
  <c r="C213" i="37"/>
  <c r="D207" i="37"/>
  <c r="C207" i="37"/>
  <c r="C209" i="37" s="1"/>
  <c r="E206" i="37"/>
  <c r="E205" i="37"/>
  <c r="E204" i="37"/>
  <c r="D203" i="37"/>
  <c r="D209" i="37" s="1"/>
  <c r="C203" i="37"/>
  <c r="E202" i="37"/>
  <c r="E201" i="37"/>
  <c r="E200" i="37"/>
  <c r="D196" i="37"/>
  <c r="C196" i="37"/>
  <c r="C198" i="37" s="1"/>
  <c r="E195" i="37"/>
  <c r="E194" i="37"/>
  <c r="E193" i="37"/>
  <c r="E192" i="37"/>
  <c r="D191" i="37"/>
  <c r="C191" i="37"/>
  <c r="E190" i="37"/>
  <c r="E189" i="37"/>
  <c r="E188" i="37"/>
  <c r="E187" i="37"/>
  <c r="E183" i="37"/>
  <c r="D183" i="37"/>
  <c r="C183" i="37"/>
  <c r="E171" i="37"/>
  <c r="D171" i="37"/>
  <c r="C171" i="37"/>
  <c r="D149" i="37"/>
  <c r="C149" i="37"/>
  <c r="E148" i="37"/>
  <c r="E149" i="37" s="1"/>
  <c r="E138" i="37"/>
  <c r="D138" i="37"/>
  <c r="D151" i="37" s="1"/>
  <c r="C138" i="37"/>
  <c r="C151" i="37" s="1"/>
  <c r="E134" i="37"/>
  <c r="E123" i="37"/>
  <c r="D123" i="37"/>
  <c r="C123" i="37"/>
  <c r="E120" i="37"/>
  <c r="D120" i="37"/>
  <c r="C120" i="37"/>
  <c r="D114" i="37"/>
  <c r="C114" i="37"/>
  <c r="E110" i="37"/>
  <c r="E109" i="37"/>
  <c r="E105" i="37"/>
  <c r="D105" i="37"/>
  <c r="C105" i="37"/>
  <c r="E97" i="37"/>
  <c r="D97" i="37"/>
  <c r="C97" i="37"/>
  <c r="E82" i="37"/>
  <c r="D82" i="37"/>
  <c r="C82" i="37"/>
  <c r="E61" i="37"/>
  <c r="D61" i="37"/>
  <c r="D74" i="37" s="1"/>
  <c r="C61" i="37"/>
  <c r="C74" i="37" s="1"/>
  <c r="E47" i="37"/>
  <c r="E17" i="37"/>
  <c r="D17" i="37"/>
  <c r="C17" i="37"/>
  <c r="D271" i="37" l="1"/>
  <c r="E278" i="37"/>
  <c r="C249" i="37"/>
  <c r="C107" i="37"/>
  <c r="D198" i="37"/>
  <c r="C218" i="37"/>
  <c r="E282" i="37"/>
  <c r="E191" i="37"/>
  <c r="E249" i="37"/>
  <c r="D284" i="37"/>
  <c r="E151" i="37"/>
  <c r="C271" i="37"/>
  <c r="C273" i="37" s="1"/>
  <c r="C304" i="37"/>
  <c r="E304" i="37" s="1"/>
  <c r="E114" i="37"/>
  <c r="C185" i="37"/>
  <c r="E209" i="37"/>
  <c r="D249" i="37"/>
  <c r="D273" i="37" s="1"/>
  <c r="D322" i="37"/>
  <c r="D107" i="37"/>
  <c r="D185" i="37"/>
  <c r="E185" i="37" s="1"/>
  <c r="E196" i="37"/>
  <c r="E203" i="37"/>
  <c r="D218" i="37"/>
  <c r="E271" i="37"/>
  <c r="C284" i="37"/>
  <c r="E284" i="37" s="1"/>
  <c r="E198" i="37"/>
  <c r="E218" i="37"/>
  <c r="E74" i="37"/>
  <c r="E207" i="37"/>
  <c r="I361" i="6"/>
  <c r="H361" i="6"/>
  <c r="G361" i="6"/>
  <c r="F361" i="6"/>
  <c r="E361" i="6"/>
  <c r="D361" i="6"/>
  <c r="K360" i="6"/>
  <c r="J360" i="6"/>
  <c r="L360" i="6" s="1"/>
  <c r="I359" i="6"/>
  <c r="H359" i="6"/>
  <c r="G359" i="6"/>
  <c r="F359" i="6"/>
  <c r="E359" i="6"/>
  <c r="D359" i="6"/>
  <c r="K358" i="6"/>
  <c r="J358" i="6"/>
  <c r="L358" i="6" s="1"/>
  <c r="I357" i="6"/>
  <c r="H357" i="6"/>
  <c r="G357" i="6"/>
  <c r="F357" i="6"/>
  <c r="E357" i="6"/>
  <c r="K357" i="6" s="1"/>
  <c r="D357" i="6"/>
  <c r="I355" i="6"/>
  <c r="H355" i="6"/>
  <c r="G355" i="6"/>
  <c r="F355" i="6"/>
  <c r="E355" i="6"/>
  <c r="D355" i="6"/>
  <c r="J355" i="6" s="1"/>
  <c r="I353" i="6"/>
  <c r="H353" i="6"/>
  <c r="G353" i="6"/>
  <c r="F353" i="6"/>
  <c r="E353" i="6"/>
  <c r="K353" i="6" s="1"/>
  <c r="D353" i="6"/>
  <c r="I351" i="6"/>
  <c r="H351" i="6"/>
  <c r="G351" i="6"/>
  <c r="F351" i="6"/>
  <c r="E351" i="6"/>
  <c r="D351" i="6"/>
  <c r="J351" i="6" s="1"/>
  <c r="I349" i="6"/>
  <c r="H349" i="6"/>
  <c r="G349" i="6"/>
  <c r="F349" i="6"/>
  <c r="E349" i="6"/>
  <c r="D349" i="6"/>
  <c r="K356" i="6"/>
  <c r="J356" i="6"/>
  <c r="L356" i="6" s="1"/>
  <c r="K354" i="6"/>
  <c r="J354" i="6"/>
  <c r="K352" i="6"/>
  <c r="J352" i="6"/>
  <c r="L352" i="6" s="1"/>
  <c r="K350" i="6"/>
  <c r="J350" i="6"/>
  <c r="K348" i="6"/>
  <c r="J348" i="6"/>
  <c r="L348" i="6" s="1"/>
  <c r="E107" i="37" l="1"/>
  <c r="K351" i="6"/>
  <c r="L351" i="6" s="1"/>
  <c r="K355" i="6"/>
  <c r="L355" i="6" s="1"/>
  <c r="D337" i="37"/>
  <c r="L350" i="6"/>
  <c r="L354" i="6"/>
  <c r="J353" i="6"/>
  <c r="L353" i="6" s="1"/>
  <c r="J357" i="6"/>
  <c r="L357" i="6" s="1"/>
  <c r="E273" i="37"/>
  <c r="E322" i="37"/>
  <c r="J359" i="6"/>
  <c r="K359" i="6"/>
  <c r="J361" i="6"/>
  <c r="K361" i="6"/>
  <c r="J349" i="6"/>
  <c r="K349" i="6"/>
  <c r="S17" i="3"/>
  <c r="R17" i="3"/>
  <c r="D321" i="6"/>
  <c r="G321" i="6"/>
  <c r="E337" i="37" l="1"/>
  <c r="L359" i="6"/>
  <c r="L349" i="6"/>
  <c r="L361" i="6"/>
  <c r="I347" i="6"/>
  <c r="D347" i="6"/>
  <c r="H347" i="6"/>
  <c r="G347" i="6"/>
  <c r="F347" i="6"/>
  <c r="J347" i="6" s="1"/>
  <c r="E347" i="6"/>
  <c r="C206" i="31"/>
  <c r="I200" i="31"/>
  <c r="J221" i="31"/>
  <c r="I221" i="31"/>
  <c r="K221" i="31" s="1"/>
  <c r="J222" i="31"/>
  <c r="I222" i="31"/>
  <c r="D223" i="31"/>
  <c r="E223" i="31"/>
  <c r="F223" i="31"/>
  <c r="G223" i="31"/>
  <c r="H223" i="31"/>
  <c r="C223" i="31"/>
  <c r="I345" i="6"/>
  <c r="H345" i="6"/>
  <c r="G345" i="6"/>
  <c r="F345" i="6"/>
  <c r="E345" i="6"/>
  <c r="D345" i="6"/>
  <c r="J345" i="6" s="1"/>
  <c r="H260" i="6"/>
  <c r="D260" i="6"/>
  <c r="E260" i="6"/>
  <c r="F260" i="6"/>
  <c r="G260" i="6"/>
  <c r="C260" i="6"/>
  <c r="J257" i="6"/>
  <c r="I257" i="6"/>
  <c r="J258" i="6"/>
  <c r="I258" i="6"/>
  <c r="K258" i="6" s="1"/>
  <c r="I214" i="6"/>
  <c r="E284" i="31"/>
  <c r="F284" i="31"/>
  <c r="G284" i="31"/>
  <c r="H284" i="31"/>
  <c r="I284" i="31"/>
  <c r="D284" i="31"/>
  <c r="C194" i="31"/>
  <c r="I188" i="31"/>
  <c r="J188" i="31"/>
  <c r="K345" i="6" l="1"/>
  <c r="I260" i="6"/>
  <c r="K257" i="6"/>
  <c r="K222" i="31"/>
  <c r="K347" i="6"/>
  <c r="L347" i="6" s="1"/>
  <c r="J260" i="6"/>
  <c r="K188" i="31"/>
  <c r="L345" i="6"/>
  <c r="K260" i="6" l="1"/>
  <c r="H91" i="31"/>
  <c r="J75" i="31"/>
  <c r="I75" i="31"/>
  <c r="J74" i="31"/>
  <c r="I74" i="31"/>
  <c r="J89" i="31"/>
  <c r="I89" i="31"/>
  <c r="D91" i="31"/>
  <c r="J56" i="31"/>
  <c r="I56" i="31"/>
  <c r="F87" i="23"/>
  <c r="K56" i="31" l="1"/>
  <c r="K74" i="31"/>
  <c r="K89" i="31"/>
  <c r="K75" i="31"/>
  <c r="G106" i="31"/>
  <c r="D106" i="31"/>
  <c r="E106" i="31"/>
  <c r="F106" i="31"/>
  <c r="H106" i="31"/>
  <c r="C106" i="31"/>
  <c r="J105" i="31"/>
  <c r="I105" i="31"/>
  <c r="E343" i="6"/>
  <c r="F343" i="6"/>
  <c r="G343" i="6"/>
  <c r="H343" i="6"/>
  <c r="I343" i="6"/>
  <c r="D343" i="6"/>
  <c r="J343" i="6" l="1"/>
  <c r="K105" i="31"/>
  <c r="K343" i="6"/>
  <c r="L343" i="6"/>
  <c r="I106" i="31"/>
  <c r="J106" i="31"/>
  <c r="K17" i="6"/>
  <c r="K106" i="31" l="1"/>
  <c r="U35" i="23"/>
  <c r="U52" i="19"/>
  <c r="U45" i="19"/>
  <c r="T41" i="19"/>
  <c r="U38" i="19"/>
  <c r="U35" i="19"/>
  <c r="V27" i="19"/>
  <c r="U28" i="19"/>
  <c r="T28" i="19"/>
  <c r="V28" i="19" s="1"/>
  <c r="T21" i="19"/>
  <c r="T19" i="19"/>
  <c r="U17" i="19"/>
  <c r="U12" i="19"/>
  <c r="T52" i="19"/>
  <c r="D168" i="31"/>
  <c r="G180" i="31"/>
  <c r="E194" i="31"/>
  <c r="E219" i="31"/>
  <c r="D229" i="31"/>
  <c r="F241" i="31"/>
  <c r="F247" i="31"/>
  <c r="G266" i="31"/>
  <c r="G272" i="31"/>
  <c r="F341" i="6"/>
  <c r="G339" i="6"/>
  <c r="H333" i="6"/>
  <c r="E333" i="6"/>
  <c r="E288" i="6"/>
  <c r="E304" i="6"/>
  <c r="E279" i="6"/>
  <c r="E269" i="6"/>
  <c r="E256" i="6"/>
  <c r="F238" i="6"/>
  <c r="F224" i="6"/>
  <c r="G208" i="6"/>
  <c r="G200" i="6"/>
  <c r="F191" i="6"/>
  <c r="E180" i="6"/>
  <c r="D172" i="6"/>
  <c r="C156" i="6"/>
  <c r="C138" i="6"/>
  <c r="C122" i="6"/>
  <c r="E102" i="6"/>
  <c r="E41" i="6"/>
  <c r="E25" i="6"/>
  <c r="C19" i="6"/>
  <c r="J34" i="5"/>
  <c r="E34" i="5"/>
  <c r="M19" i="5"/>
  <c r="L18" i="5"/>
  <c r="O184" i="3"/>
  <c r="O164" i="3"/>
  <c r="O162" i="3"/>
  <c r="O160" i="3"/>
  <c r="O155" i="3"/>
  <c r="O152" i="3"/>
  <c r="O123" i="3"/>
  <c r="O121" i="3"/>
  <c r="O115" i="3"/>
  <c r="O113" i="3"/>
  <c r="O111" i="3"/>
  <c r="O106" i="3"/>
  <c r="O103" i="3"/>
  <c r="O81" i="3"/>
  <c r="O68" i="3"/>
  <c r="O66" i="3"/>
  <c r="O64" i="3"/>
  <c r="O62" i="3"/>
  <c r="O40" i="3"/>
  <c r="O27" i="3"/>
  <c r="I209" i="3"/>
  <c r="I222" i="3"/>
  <c r="I225" i="3"/>
  <c r="I233" i="3"/>
  <c r="O185" i="3" l="1"/>
  <c r="D278" i="31"/>
  <c r="E278" i="31"/>
  <c r="F278" i="31"/>
  <c r="G278" i="31"/>
  <c r="H278" i="31"/>
  <c r="I278" i="31"/>
  <c r="E276" i="31"/>
  <c r="F276" i="31"/>
  <c r="G276" i="31"/>
  <c r="H276" i="31"/>
  <c r="I276" i="31"/>
  <c r="D276" i="31"/>
  <c r="D274" i="31"/>
  <c r="F274" i="31"/>
  <c r="F272" i="31"/>
  <c r="F266" i="31"/>
  <c r="D260" i="31"/>
  <c r="D258" i="31"/>
  <c r="D272" i="31"/>
  <c r="I274" i="31"/>
  <c r="H274" i="31"/>
  <c r="G274" i="31"/>
  <c r="E274" i="31"/>
  <c r="F194" i="31"/>
  <c r="G40" i="31"/>
  <c r="J243" i="31"/>
  <c r="I243" i="31"/>
  <c r="D247" i="31"/>
  <c r="E247" i="31"/>
  <c r="G247" i="31"/>
  <c r="H247" i="31"/>
  <c r="C247" i="31"/>
  <c r="C241" i="31"/>
  <c r="J238" i="3"/>
  <c r="J233" i="3"/>
  <c r="J252" i="3"/>
  <c r="F119" i="25"/>
  <c r="D118" i="25"/>
  <c r="C40" i="25"/>
  <c r="C26" i="25"/>
  <c r="C13" i="25"/>
  <c r="I339" i="6"/>
  <c r="E339" i="6"/>
  <c r="F339" i="6"/>
  <c r="H339" i="6"/>
  <c r="D339" i="6"/>
  <c r="D336" i="6"/>
  <c r="E336" i="6"/>
  <c r="F336" i="6"/>
  <c r="G336" i="6"/>
  <c r="H336" i="6"/>
  <c r="I336" i="6"/>
  <c r="D333" i="6"/>
  <c r="E329" i="6"/>
  <c r="K323" i="6"/>
  <c r="K319" i="6"/>
  <c r="J318" i="6"/>
  <c r="I321" i="6"/>
  <c r="G333" i="6"/>
  <c r="I333" i="6"/>
  <c r="F333" i="6"/>
  <c r="D326" i="6"/>
  <c r="E341" i="6"/>
  <c r="F172" i="6"/>
  <c r="H269" i="6"/>
  <c r="D288" i="6"/>
  <c r="G304" i="6"/>
  <c r="C304" i="6"/>
  <c r="H238" i="6"/>
  <c r="C238" i="6"/>
  <c r="I226" i="6"/>
  <c r="J226" i="6"/>
  <c r="I227" i="6"/>
  <c r="J227" i="6"/>
  <c r="J228" i="6"/>
  <c r="I228" i="6"/>
  <c r="J225" i="6"/>
  <c r="I225" i="6"/>
  <c r="L20" i="5"/>
  <c r="K243" i="31" l="1"/>
  <c r="K276" i="31"/>
  <c r="J278" i="31"/>
  <c r="K278" i="31"/>
  <c r="K274" i="31"/>
  <c r="J276" i="31"/>
  <c r="L276" i="31" s="1"/>
  <c r="J274" i="31"/>
  <c r="K225" i="6"/>
  <c r="J339" i="6"/>
  <c r="K336" i="6"/>
  <c r="K339" i="6"/>
  <c r="J336" i="6"/>
  <c r="K226" i="6"/>
  <c r="K228" i="6"/>
  <c r="K227" i="6"/>
  <c r="E258" i="3"/>
  <c r="F258" i="3"/>
  <c r="G258" i="3"/>
  <c r="H258" i="3"/>
  <c r="I258" i="3"/>
  <c r="J258" i="3"/>
  <c r="K258" i="3"/>
  <c r="L258" i="3"/>
  <c r="M258" i="3"/>
  <c r="N258" i="3"/>
  <c r="O258" i="3"/>
  <c r="P258" i="3"/>
  <c r="Q258" i="3"/>
  <c r="E256" i="3"/>
  <c r="F256" i="3"/>
  <c r="G256" i="3"/>
  <c r="H256" i="3"/>
  <c r="I256" i="3"/>
  <c r="J256" i="3"/>
  <c r="K256" i="3"/>
  <c r="L256" i="3"/>
  <c r="M256" i="3"/>
  <c r="N256" i="3"/>
  <c r="O256" i="3"/>
  <c r="P256" i="3"/>
  <c r="Q256" i="3"/>
  <c r="E254" i="3"/>
  <c r="F254" i="3"/>
  <c r="G254" i="3"/>
  <c r="H254" i="3"/>
  <c r="I254" i="3"/>
  <c r="J254" i="3"/>
  <c r="K254" i="3"/>
  <c r="L254" i="3"/>
  <c r="M254" i="3"/>
  <c r="N254" i="3"/>
  <c r="O254" i="3"/>
  <c r="P254" i="3"/>
  <c r="Q254" i="3"/>
  <c r="E252" i="3"/>
  <c r="F252" i="3"/>
  <c r="G252" i="3"/>
  <c r="H252" i="3"/>
  <c r="I252" i="3"/>
  <c r="K252" i="3"/>
  <c r="L252" i="3"/>
  <c r="M252" i="3"/>
  <c r="N252" i="3"/>
  <c r="O252" i="3"/>
  <c r="P252" i="3"/>
  <c r="Q252" i="3"/>
  <c r="E250" i="3"/>
  <c r="F250" i="3"/>
  <c r="G250" i="3"/>
  <c r="H250" i="3"/>
  <c r="I250" i="3"/>
  <c r="J250" i="3"/>
  <c r="K250" i="3"/>
  <c r="L250" i="3"/>
  <c r="M250" i="3"/>
  <c r="N250" i="3"/>
  <c r="O250" i="3"/>
  <c r="P250" i="3"/>
  <c r="Q250" i="3"/>
  <c r="E248" i="3"/>
  <c r="F248" i="3"/>
  <c r="G248" i="3"/>
  <c r="H248" i="3"/>
  <c r="I248" i="3"/>
  <c r="J248" i="3"/>
  <c r="K248" i="3"/>
  <c r="L248" i="3"/>
  <c r="M248" i="3"/>
  <c r="N248" i="3"/>
  <c r="O248" i="3"/>
  <c r="P248" i="3"/>
  <c r="Q248" i="3"/>
  <c r="D258" i="3"/>
  <c r="D256" i="3"/>
  <c r="D254" i="3"/>
  <c r="D252" i="3"/>
  <c r="D250" i="3"/>
  <c r="D248" i="3"/>
  <c r="D246" i="3"/>
  <c r="R255" i="3"/>
  <c r="S255" i="3"/>
  <c r="R257" i="3"/>
  <c r="S257" i="3"/>
  <c r="S138" i="3"/>
  <c r="R137" i="3"/>
  <c r="G152" i="3"/>
  <c r="F160" i="3"/>
  <c r="J160" i="3"/>
  <c r="I162" i="3"/>
  <c r="F162" i="3"/>
  <c r="D162" i="3"/>
  <c r="D184" i="3"/>
  <c r="R254" i="3" l="1"/>
  <c r="S254" i="3"/>
  <c r="T254" i="3" s="1"/>
  <c r="L274" i="31"/>
  <c r="R256" i="3"/>
  <c r="L339" i="6"/>
  <c r="L336" i="6"/>
  <c r="L278" i="31"/>
  <c r="S256" i="3"/>
  <c r="R258" i="3"/>
  <c r="T257" i="3"/>
  <c r="S258" i="3"/>
  <c r="T255" i="3"/>
  <c r="E27" i="3"/>
  <c r="F27" i="3"/>
  <c r="G27" i="3"/>
  <c r="H27" i="3"/>
  <c r="I27" i="3"/>
  <c r="J27" i="3"/>
  <c r="K27" i="3"/>
  <c r="L27" i="3"/>
  <c r="M27" i="3"/>
  <c r="N27" i="3"/>
  <c r="P27" i="3"/>
  <c r="Q27" i="3"/>
  <c r="D27" i="3"/>
  <c r="S10" i="3"/>
  <c r="R10" i="3"/>
  <c r="E122" i="25"/>
  <c r="D109" i="25"/>
  <c r="E95" i="25"/>
  <c r="D97" i="25"/>
  <c r="C91" i="25"/>
  <c r="D89" i="25"/>
  <c r="E88" i="25"/>
  <c r="E82" i="25"/>
  <c r="C84" i="25"/>
  <c r="D84" i="25"/>
  <c r="D81" i="25"/>
  <c r="C81" i="25"/>
  <c r="E81" i="25" s="1"/>
  <c r="D45" i="25"/>
  <c r="D40" i="25"/>
  <c r="D19" i="25"/>
  <c r="E84" i="25" l="1"/>
  <c r="T256" i="3"/>
  <c r="S27" i="3"/>
  <c r="R27" i="3"/>
  <c r="T258" i="3"/>
  <c r="S253" i="3"/>
  <c r="R253" i="3"/>
  <c r="S252" i="3"/>
  <c r="R252" i="3"/>
  <c r="S250" i="3"/>
  <c r="R250" i="3"/>
  <c r="S248" i="3"/>
  <c r="R248" i="3"/>
  <c r="T27" i="3" l="1"/>
  <c r="T253" i="3"/>
  <c r="T252" i="3"/>
  <c r="T250" i="3"/>
  <c r="T248" i="3"/>
  <c r="K333" i="6" l="1"/>
  <c r="C34" i="5" l="1"/>
  <c r="D34" i="5"/>
  <c r="F34" i="5"/>
  <c r="G34" i="5"/>
  <c r="H34" i="5"/>
  <c r="I34" i="5"/>
  <c r="K34" i="5"/>
  <c r="B34" i="5"/>
  <c r="M16" i="5"/>
  <c r="L13" i="5"/>
  <c r="G329" i="6"/>
  <c r="I329" i="6"/>
  <c r="H329" i="6"/>
  <c r="D329" i="6"/>
  <c r="F329" i="6"/>
  <c r="D341" i="6"/>
  <c r="J140" i="6"/>
  <c r="I144" i="6"/>
  <c r="G156" i="6"/>
  <c r="E156" i="6"/>
  <c r="D156" i="6"/>
  <c r="F156" i="6"/>
  <c r="H156" i="6"/>
  <c r="J154" i="6"/>
  <c r="I154" i="6"/>
  <c r="J153" i="6"/>
  <c r="I153" i="6"/>
  <c r="J152" i="6"/>
  <c r="I152" i="6"/>
  <c r="J151" i="6"/>
  <c r="I151" i="6"/>
  <c r="J150" i="6"/>
  <c r="I150" i="6"/>
  <c r="J155" i="6"/>
  <c r="I155" i="6"/>
  <c r="J149" i="6"/>
  <c r="I149" i="6"/>
  <c r="J148" i="6"/>
  <c r="I148" i="6"/>
  <c r="J147" i="6"/>
  <c r="I147" i="6"/>
  <c r="J146" i="6"/>
  <c r="I146" i="6"/>
  <c r="D304" i="6"/>
  <c r="I139" i="6"/>
  <c r="J139" i="6"/>
  <c r="I140" i="6"/>
  <c r="I141" i="6"/>
  <c r="J141" i="6"/>
  <c r="J145" i="6"/>
  <c r="I145" i="6"/>
  <c r="J144" i="6"/>
  <c r="J143" i="6"/>
  <c r="I143" i="6"/>
  <c r="J142" i="6"/>
  <c r="I142" i="6"/>
  <c r="L34" i="5" l="1"/>
  <c r="D362" i="6"/>
  <c r="M34" i="5"/>
  <c r="J156" i="6"/>
  <c r="K145" i="6"/>
  <c r="K144" i="6"/>
  <c r="K142" i="6"/>
  <c r="K143" i="6"/>
  <c r="K153" i="6"/>
  <c r="K152" i="6"/>
  <c r="K151" i="6"/>
  <c r="K150" i="6"/>
  <c r="K141" i="6"/>
  <c r="K140" i="6"/>
  <c r="K139" i="6"/>
  <c r="K154" i="6"/>
  <c r="K146" i="6"/>
  <c r="K147" i="6"/>
  <c r="K148" i="6"/>
  <c r="K149" i="6"/>
  <c r="K155" i="6"/>
  <c r="E184" i="3"/>
  <c r="F184" i="3"/>
  <c r="G184" i="3"/>
  <c r="H184" i="3"/>
  <c r="I184" i="3"/>
  <c r="J184" i="3"/>
  <c r="K184" i="3"/>
  <c r="L184" i="3"/>
  <c r="M184" i="3"/>
  <c r="N184" i="3"/>
  <c r="P184" i="3"/>
  <c r="Q184" i="3"/>
  <c r="T45" i="19"/>
  <c r="T17" i="19"/>
  <c r="T12" i="19"/>
  <c r="U21" i="19"/>
  <c r="U19" i="19"/>
  <c r="N34" i="5" l="1"/>
  <c r="R184" i="3"/>
  <c r="T38" i="19"/>
  <c r="V38" i="19" s="1"/>
  <c r="P38" i="19"/>
  <c r="D38" i="19"/>
  <c r="E38" i="19"/>
  <c r="F38" i="19"/>
  <c r="G38" i="19"/>
  <c r="H38" i="19"/>
  <c r="I38" i="19"/>
  <c r="J38" i="19"/>
  <c r="K38" i="19"/>
  <c r="L38" i="19"/>
  <c r="M38" i="19"/>
  <c r="N38" i="19"/>
  <c r="O38" i="19"/>
  <c r="C38" i="19"/>
  <c r="E106" i="3"/>
  <c r="F106" i="3"/>
  <c r="G106" i="3"/>
  <c r="H106" i="3"/>
  <c r="I106" i="3"/>
  <c r="J106" i="3"/>
  <c r="K106" i="3"/>
  <c r="L106" i="3"/>
  <c r="M106" i="3"/>
  <c r="N106" i="3"/>
  <c r="P106" i="3"/>
  <c r="Q106" i="3"/>
  <c r="D106" i="3"/>
  <c r="F62" i="3"/>
  <c r="E62" i="3"/>
  <c r="G62" i="3"/>
  <c r="H62" i="3"/>
  <c r="I62" i="3"/>
  <c r="J62" i="3"/>
  <c r="K62" i="3"/>
  <c r="L62" i="3"/>
  <c r="M62" i="3"/>
  <c r="N62" i="3"/>
  <c r="P62" i="3"/>
  <c r="Q62" i="3"/>
  <c r="D62" i="3"/>
  <c r="S61" i="3"/>
  <c r="R61" i="3"/>
  <c r="S60" i="3"/>
  <c r="R60" i="3"/>
  <c r="S59" i="3"/>
  <c r="R59" i="3"/>
  <c r="S57" i="3"/>
  <c r="R57" i="3"/>
  <c r="S56" i="3"/>
  <c r="R56" i="3"/>
  <c r="S55" i="3"/>
  <c r="R55" i="3"/>
  <c r="S54" i="3"/>
  <c r="R54" i="3"/>
  <c r="S53" i="3"/>
  <c r="R53" i="3"/>
  <c r="S52" i="3"/>
  <c r="R52" i="3"/>
  <c r="S51" i="3"/>
  <c r="R51" i="3"/>
  <c r="S50" i="3"/>
  <c r="R50" i="3"/>
  <c r="S49" i="3"/>
  <c r="R49" i="3"/>
  <c r="S48" i="3"/>
  <c r="R48" i="3"/>
  <c r="S47" i="3"/>
  <c r="R47" i="3"/>
  <c r="S46" i="3"/>
  <c r="R46" i="3"/>
  <c r="C45" i="25"/>
  <c r="D43" i="25"/>
  <c r="C43" i="25"/>
  <c r="C19" i="25"/>
  <c r="C17" i="25"/>
  <c r="D17" i="25"/>
  <c r="E113" i="3"/>
  <c r="F113" i="3"/>
  <c r="G113" i="3"/>
  <c r="H113" i="3"/>
  <c r="I113" i="3"/>
  <c r="J113" i="3"/>
  <c r="K113" i="3"/>
  <c r="L113" i="3"/>
  <c r="M113" i="3"/>
  <c r="N113" i="3"/>
  <c r="P113" i="3"/>
  <c r="Q113" i="3"/>
  <c r="D113" i="3"/>
  <c r="D47" i="25"/>
  <c r="C47" i="25"/>
  <c r="U41" i="19"/>
  <c r="V41" i="19" s="1"/>
  <c r="M41" i="19"/>
  <c r="D41" i="19"/>
  <c r="E41" i="19"/>
  <c r="F41" i="19"/>
  <c r="G41" i="19"/>
  <c r="H41" i="19"/>
  <c r="I41" i="19"/>
  <c r="J41" i="19"/>
  <c r="K41" i="19"/>
  <c r="L41" i="19"/>
  <c r="N41" i="19"/>
  <c r="O41" i="19"/>
  <c r="P41" i="19"/>
  <c r="C41" i="19"/>
  <c r="T35" i="19"/>
  <c r="D35" i="19"/>
  <c r="E35" i="19"/>
  <c r="F35" i="19"/>
  <c r="G35" i="19"/>
  <c r="H35" i="19"/>
  <c r="I35" i="19"/>
  <c r="J35" i="19"/>
  <c r="K35" i="19"/>
  <c r="L35" i="19"/>
  <c r="M35" i="19"/>
  <c r="N35" i="19"/>
  <c r="O35" i="19"/>
  <c r="P35" i="19"/>
  <c r="C35" i="19"/>
  <c r="V33" i="19"/>
  <c r="R33" i="19"/>
  <c r="Q33" i="19"/>
  <c r="V36" i="19"/>
  <c r="R36" i="19"/>
  <c r="Q36" i="19"/>
  <c r="V34" i="19"/>
  <c r="R34" i="19"/>
  <c r="Q34" i="19"/>
  <c r="Q37" i="19"/>
  <c r="R37" i="19"/>
  <c r="V37" i="19"/>
  <c r="N103" i="3"/>
  <c r="E103" i="3"/>
  <c r="F103" i="3"/>
  <c r="G103" i="3"/>
  <c r="H103" i="3"/>
  <c r="I103" i="3"/>
  <c r="J103" i="3"/>
  <c r="K103" i="3"/>
  <c r="L103" i="3"/>
  <c r="M103" i="3"/>
  <c r="P103" i="3"/>
  <c r="Q103" i="3"/>
  <c r="D103" i="3"/>
  <c r="S94" i="3"/>
  <c r="R94" i="3"/>
  <c r="S102" i="3"/>
  <c r="R102" i="3"/>
  <c r="S101" i="3"/>
  <c r="R101" i="3"/>
  <c r="S100" i="3"/>
  <c r="R100" i="3"/>
  <c r="S99" i="3"/>
  <c r="R99" i="3"/>
  <c r="S98" i="3"/>
  <c r="R98" i="3"/>
  <c r="S97" i="3"/>
  <c r="R97" i="3"/>
  <c r="S96" i="3"/>
  <c r="R96" i="3"/>
  <c r="S95" i="3"/>
  <c r="R95" i="3"/>
  <c r="S87" i="3"/>
  <c r="R87" i="3"/>
  <c r="S92" i="3"/>
  <c r="R92" i="3"/>
  <c r="S91" i="3"/>
  <c r="R91" i="3"/>
  <c r="S90" i="3"/>
  <c r="R90" i="3"/>
  <c r="S89" i="3"/>
  <c r="R89" i="3"/>
  <c r="R38" i="19" l="1"/>
  <c r="U53" i="19"/>
  <c r="Q35" i="19"/>
  <c r="R62" i="3"/>
  <c r="S36" i="19"/>
  <c r="S33" i="19"/>
  <c r="Q38" i="19"/>
  <c r="S38" i="19" s="1"/>
  <c r="T51" i="3"/>
  <c r="T53" i="3"/>
  <c r="T60" i="3"/>
  <c r="T61" i="3"/>
  <c r="T59" i="3"/>
  <c r="T56" i="3"/>
  <c r="T55" i="3"/>
  <c r="T54" i="3"/>
  <c r="T52" i="3"/>
  <c r="T50" i="3"/>
  <c r="T49" i="3"/>
  <c r="T48" i="3"/>
  <c r="T46" i="3"/>
  <c r="S62" i="3"/>
  <c r="T57" i="3"/>
  <c r="T47" i="3"/>
  <c r="T96" i="3"/>
  <c r="T98" i="3"/>
  <c r="T100" i="3"/>
  <c r="T102" i="3"/>
  <c r="T94" i="3"/>
  <c r="S37" i="19"/>
  <c r="S34" i="19"/>
  <c r="R35" i="19"/>
  <c r="V35" i="19"/>
  <c r="T101" i="3"/>
  <c r="T99" i="3"/>
  <c r="T97" i="3"/>
  <c r="T95" i="3"/>
  <c r="S103" i="3"/>
  <c r="R103" i="3"/>
  <c r="T90" i="3"/>
  <c r="T92" i="3"/>
  <c r="T87" i="3"/>
  <c r="T91" i="3"/>
  <c r="T89" i="3"/>
  <c r="T53" i="19"/>
  <c r="L52" i="19"/>
  <c r="D52" i="19"/>
  <c r="E52" i="19"/>
  <c r="F52" i="19"/>
  <c r="G52" i="19"/>
  <c r="H52" i="19"/>
  <c r="I52" i="19"/>
  <c r="J52" i="19"/>
  <c r="K52" i="19"/>
  <c r="M52" i="19"/>
  <c r="N52" i="19"/>
  <c r="O52" i="19"/>
  <c r="P52" i="19"/>
  <c r="C52" i="19"/>
  <c r="V51" i="19"/>
  <c r="R51" i="19"/>
  <c r="Q51" i="19"/>
  <c r="Q152" i="3"/>
  <c r="E152" i="3"/>
  <c r="F152" i="3"/>
  <c r="H152" i="3"/>
  <c r="I152" i="3"/>
  <c r="J152" i="3"/>
  <c r="K152" i="3"/>
  <c r="L152" i="3"/>
  <c r="M152" i="3"/>
  <c r="N152" i="3"/>
  <c r="P152" i="3"/>
  <c r="D152" i="3"/>
  <c r="S150" i="3"/>
  <c r="R150" i="3"/>
  <c r="S149" i="3"/>
  <c r="R149" i="3"/>
  <c r="S148" i="3"/>
  <c r="R148" i="3"/>
  <c r="S147" i="3"/>
  <c r="R147" i="3"/>
  <c r="S151" i="3"/>
  <c r="R151" i="3"/>
  <c r="S146" i="3"/>
  <c r="R146" i="3"/>
  <c r="S145" i="3"/>
  <c r="R145" i="3"/>
  <c r="S144" i="3"/>
  <c r="R144" i="3"/>
  <c r="S143" i="3"/>
  <c r="R143" i="3"/>
  <c r="S142" i="3"/>
  <c r="R142" i="3"/>
  <c r="S141" i="3"/>
  <c r="R141" i="3"/>
  <c r="S140" i="3"/>
  <c r="R140" i="3"/>
  <c r="S139" i="3"/>
  <c r="R139" i="3"/>
  <c r="R138" i="3"/>
  <c r="S137" i="3"/>
  <c r="S136" i="3"/>
  <c r="R136" i="3"/>
  <c r="S135" i="3"/>
  <c r="R135" i="3"/>
  <c r="S134" i="3"/>
  <c r="R134" i="3"/>
  <c r="S133" i="3"/>
  <c r="R133" i="3"/>
  <c r="S132" i="3"/>
  <c r="R132" i="3"/>
  <c r="S131" i="3"/>
  <c r="R131" i="3"/>
  <c r="S130" i="3"/>
  <c r="R130" i="3"/>
  <c r="P17" i="19"/>
  <c r="D17" i="19"/>
  <c r="E17" i="19"/>
  <c r="F17" i="19"/>
  <c r="G17" i="19"/>
  <c r="H17" i="19"/>
  <c r="I17" i="19"/>
  <c r="J17" i="19"/>
  <c r="K17" i="19"/>
  <c r="L17" i="19"/>
  <c r="M17" i="19"/>
  <c r="N17" i="19"/>
  <c r="O17" i="19"/>
  <c r="C17" i="19"/>
  <c r="E40" i="3"/>
  <c r="F40" i="3"/>
  <c r="G40" i="3"/>
  <c r="H40" i="3"/>
  <c r="I40" i="3"/>
  <c r="J40" i="3"/>
  <c r="K40" i="3"/>
  <c r="L40" i="3"/>
  <c r="M40" i="3"/>
  <c r="N40" i="3"/>
  <c r="P40" i="3"/>
  <c r="Q40" i="3"/>
  <c r="D40" i="3"/>
  <c r="S39" i="3"/>
  <c r="R39" i="3"/>
  <c r="S41" i="3"/>
  <c r="R41" i="3"/>
  <c r="S38" i="3"/>
  <c r="R38" i="3"/>
  <c r="S33" i="3"/>
  <c r="R33" i="3"/>
  <c r="S36" i="3"/>
  <c r="R36" i="3"/>
  <c r="S35" i="3"/>
  <c r="R35" i="3"/>
  <c r="S34" i="3"/>
  <c r="R34" i="3"/>
  <c r="D15" i="25"/>
  <c r="C15" i="25"/>
  <c r="P45" i="19"/>
  <c r="D45" i="19"/>
  <c r="E45" i="19"/>
  <c r="F45" i="19"/>
  <c r="G45" i="19"/>
  <c r="H45" i="19"/>
  <c r="I45" i="19"/>
  <c r="J45" i="19"/>
  <c r="K45" i="19"/>
  <c r="L45" i="19"/>
  <c r="M45" i="19"/>
  <c r="N45" i="19"/>
  <c r="O45" i="19"/>
  <c r="C45" i="19"/>
  <c r="E121" i="3"/>
  <c r="F121" i="3"/>
  <c r="G121" i="3"/>
  <c r="H121" i="3"/>
  <c r="I121" i="3"/>
  <c r="J121" i="3"/>
  <c r="K121" i="3"/>
  <c r="L121" i="3"/>
  <c r="M121" i="3"/>
  <c r="N121" i="3"/>
  <c r="P121" i="3"/>
  <c r="Q121" i="3"/>
  <c r="D121" i="3"/>
  <c r="S120" i="3"/>
  <c r="R120" i="3"/>
  <c r="D51" i="25"/>
  <c r="C51" i="25"/>
  <c r="O28" i="19"/>
  <c r="P28" i="19"/>
  <c r="D28" i="19"/>
  <c r="E28" i="19"/>
  <c r="F28" i="19"/>
  <c r="G28" i="19"/>
  <c r="H28" i="19"/>
  <c r="I28" i="19"/>
  <c r="J28" i="19"/>
  <c r="K28" i="19"/>
  <c r="L28" i="19"/>
  <c r="M28" i="19"/>
  <c r="N28" i="19"/>
  <c r="C28" i="19"/>
  <c r="V29" i="19"/>
  <c r="R29" i="19"/>
  <c r="Q29" i="19"/>
  <c r="R27" i="19"/>
  <c r="Q27" i="19"/>
  <c r="V26" i="19"/>
  <c r="R26" i="19"/>
  <c r="Q26" i="19"/>
  <c r="Q30" i="19"/>
  <c r="R30" i="19"/>
  <c r="V30" i="19"/>
  <c r="Q31" i="19"/>
  <c r="R31" i="19"/>
  <c r="V31" i="19"/>
  <c r="Q32" i="19"/>
  <c r="R32" i="19"/>
  <c r="V32" i="19"/>
  <c r="L81" i="3"/>
  <c r="P81" i="3"/>
  <c r="Q81" i="3"/>
  <c r="E81" i="3"/>
  <c r="F81" i="3"/>
  <c r="G81" i="3"/>
  <c r="H81" i="3"/>
  <c r="I81" i="3"/>
  <c r="J81" i="3"/>
  <c r="K81" i="3"/>
  <c r="M81" i="3"/>
  <c r="N81" i="3"/>
  <c r="D81" i="3"/>
  <c r="S80" i="3"/>
  <c r="R80" i="3"/>
  <c r="S79" i="3"/>
  <c r="R79" i="3"/>
  <c r="S78" i="3"/>
  <c r="R78" i="3"/>
  <c r="S77" i="3"/>
  <c r="R77" i="3"/>
  <c r="S86" i="3"/>
  <c r="R86" i="3"/>
  <c r="S85" i="3"/>
  <c r="R85" i="3"/>
  <c r="S84" i="3"/>
  <c r="R84" i="3"/>
  <c r="S83" i="3"/>
  <c r="R83" i="3"/>
  <c r="S82" i="3"/>
  <c r="R82" i="3"/>
  <c r="S76" i="3"/>
  <c r="R76" i="3"/>
  <c r="D26" i="25"/>
  <c r="E26" i="25" s="1"/>
  <c r="K68" i="3"/>
  <c r="L68" i="3"/>
  <c r="M68" i="3"/>
  <c r="N68" i="3"/>
  <c r="P68" i="3"/>
  <c r="Q68" i="3"/>
  <c r="G68" i="3"/>
  <c r="E68" i="3"/>
  <c r="F68" i="3"/>
  <c r="H68" i="3"/>
  <c r="I68" i="3"/>
  <c r="J68" i="3"/>
  <c r="D68" i="3"/>
  <c r="D23" i="25"/>
  <c r="C23" i="25"/>
  <c r="N164" i="3"/>
  <c r="P164" i="3"/>
  <c r="Q164" i="3"/>
  <c r="E164" i="3"/>
  <c r="F164" i="3"/>
  <c r="G164" i="3"/>
  <c r="H164" i="3"/>
  <c r="I164" i="3"/>
  <c r="J164" i="3"/>
  <c r="K164" i="3"/>
  <c r="L164" i="3"/>
  <c r="M164" i="3"/>
  <c r="D164" i="3"/>
  <c r="D93" i="25"/>
  <c r="C93" i="25"/>
  <c r="N123" i="3"/>
  <c r="P123" i="3"/>
  <c r="Q123" i="3"/>
  <c r="G123" i="3"/>
  <c r="H123" i="3"/>
  <c r="I123" i="3"/>
  <c r="J123" i="3"/>
  <c r="K123" i="3"/>
  <c r="L123" i="3"/>
  <c r="M123" i="3"/>
  <c r="D123" i="3"/>
  <c r="E123" i="3"/>
  <c r="F123" i="3"/>
  <c r="C53" i="25"/>
  <c r="D53" i="25"/>
  <c r="E162" i="3"/>
  <c r="G162" i="3"/>
  <c r="H162" i="3"/>
  <c r="J162" i="3"/>
  <c r="K162" i="3"/>
  <c r="L162" i="3"/>
  <c r="M162" i="3"/>
  <c r="N162" i="3"/>
  <c r="P162" i="3"/>
  <c r="Q162" i="3"/>
  <c r="F155" i="3"/>
  <c r="D91" i="25"/>
  <c r="E53" i="25" l="1"/>
  <c r="E15" i="25"/>
  <c r="E51" i="25"/>
  <c r="S35" i="19"/>
  <c r="V52" i="19"/>
  <c r="V53" i="19"/>
  <c r="S121" i="3"/>
  <c r="S40" i="3"/>
  <c r="R152" i="3"/>
  <c r="R121" i="3"/>
  <c r="R40" i="3"/>
  <c r="R164" i="3"/>
  <c r="T139" i="3"/>
  <c r="R81" i="3"/>
  <c r="T62" i="3"/>
  <c r="S31" i="19"/>
  <c r="Q52" i="19"/>
  <c r="S30" i="19"/>
  <c r="T33" i="3"/>
  <c r="T103" i="3"/>
  <c r="R52" i="19"/>
  <c r="S32" i="19"/>
  <c r="S51" i="19"/>
  <c r="S29" i="19"/>
  <c r="T151" i="3"/>
  <c r="T149" i="3"/>
  <c r="T147" i="3"/>
  <c r="T145" i="3"/>
  <c r="T143" i="3"/>
  <c r="T141" i="3"/>
  <c r="T137" i="3"/>
  <c r="T135" i="3"/>
  <c r="T131" i="3"/>
  <c r="T150" i="3"/>
  <c r="T148" i="3"/>
  <c r="T146" i="3"/>
  <c r="T144" i="3"/>
  <c r="T142" i="3"/>
  <c r="T140" i="3"/>
  <c r="T138" i="3"/>
  <c r="T136" i="3"/>
  <c r="T120" i="3"/>
  <c r="T130" i="3"/>
  <c r="T133" i="3"/>
  <c r="T132" i="3"/>
  <c r="T134" i="3"/>
  <c r="T41" i="3"/>
  <c r="T39" i="3"/>
  <c r="T36" i="3"/>
  <c r="T34" i="3"/>
  <c r="T38" i="3"/>
  <c r="T35" i="3"/>
  <c r="T79" i="3"/>
  <c r="S27" i="19"/>
  <c r="S26" i="19"/>
  <c r="Q28" i="19"/>
  <c r="R28" i="19"/>
  <c r="T77" i="3"/>
  <c r="S81" i="3"/>
  <c r="T76" i="3"/>
  <c r="T82" i="3"/>
  <c r="T84" i="3"/>
  <c r="T86" i="3"/>
  <c r="T78" i="3"/>
  <c r="T80" i="3"/>
  <c r="T83" i="3"/>
  <c r="T85" i="3"/>
  <c r="C97" i="25"/>
  <c r="D21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C21" i="19"/>
  <c r="C19" i="19"/>
  <c r="D19" i="19"/>
  <c r="F19" i="19"/>
  <c r="G19" i="19"/>
  <c r="H19" i="19"/>
  <c r="I19" i="19"/>
  <c r="J19" i="19"/>
  <c r="K19" i="19"/>
  <c r="L19" i="19"/>
  <c r="M19" i="19"/>
  <c r="N19" i="19"/>
  <c r="O19" i="19"/>
  <c r="P19" i="19"/>
  <c r="E19" i="19"/>
  <c r="E64" i="3"/>
  <c r="F64" i="3"/>
  <c r="G64" i="3"/>
  <c r="H64" i="3"/>
  <c r="I64" i="3"/>
  <c r="J64" i="3"/>
  <c r="K64" i="3"/>
  <c r="L64" i="3"/>
  <c r="M64" i="3"/>
  <c r="N64" i="3"/>
  <c r="P64" i="3"/>
  <c r="Q64" i="3"/>
  <c r="D64" i="3"/>
  <c r="G66" i="3"/>
  <c r="H66" i="3"/>
  <c r="I66" i="3"/>
  <c r="J66" i="3"/>
  <c r="K66" i="3"/>
  <c r="L66" i="3"/>
  <c r="M66" i="3"/>
  <c r="N66" i="3"/>
  <c r="P66" i="3"/>
  <c r="Q66" i="3"/>
  <c r="D66" i="3"/>
  <c r="E66" i="3"/>
  <c r="F66" i="3"/>
  <c r="D21" i="25"/>
  <c r="C21" i="25"/>
  <c r="E155" i="3"/>
  <c r="G155" i="3"/>
  <c r="H155" i="3"/>
  <c r="I155" i="3"/>
  <c r="J155" i="3"/>
  <c r="K155" i="3"/>
  <c r="L155" i="3"/>
  <c r="M155" i="3"/>
  <c r="N155" i="3"/>
  <c r="P155" i="3"/>
  <c r="Q155" i="3"/>
  <c r="D155" i="3"/>
  <c r="E115" i="3"/>
  <c r="F115" i="3"/>
  <c r="G115" i="3"/>
  <c r="H115" i="3"/>
  <c r="I115" i="3"/>
  <c r="J115" i="3"/>
  <c r="K115" i="3"/>
  <c r="L115" i="3"/>
  <c r="M115" i="3"/>
  <c r="N115" i="3"/>
  <c r="P115" i="3"/>
  <c r="Q115" i="3"/>
  <c r="D115" i="3"/>
  <c r="E32" i="25"/>
  <c r="D49" i="25"/>
  <c r="C49" i="25"/>
  <c r="E49" i="25" s="1"/>
  <c r="D12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C12" i="19"/>
  <c r="S26" i="3"/>
  <c r="R26" i="3"/>
  <c r="S25" i="3"/>
  <c r="R25" i="3"/>
  <c r="S24" i="3"/>
  <c r="R24" i="3"/>
  <c r="S23" i="3"/>
  <c r="R23" i="3"/>
  <c r="S22" i="3"/>
  <c r="R22" i="3"/>
  <c r="S21" i="3"/>
  <c r="R21" i="3"/>
  <c r="S20" i="3"/>
  <c r="R20" i="3"/>
  <c r="S19" i="3"/>
  <c r="R19" i="3"/>
  <c r="S18" i="3"/>
  <c r="R18" i="3"/>
  <c r="S16" i="3"/>
  <c r="R16" i="3"/>
  <c r="S15" i="3"/>
  <c r="R15" i="3"/>
  <c r="S14" i="3"/>
  <c r="R14" i="3"/>
  <c r="S13" i="3"/>
  <c r="R13" i="3"/>
  <c r="D13" i="25"/>
  <c r="D160" i="3"/>
  <c r="E160" i="3"/>
  <c r="G160" i="3"/>
  <c r="H160" i="3"/>
  <c r="I160" i="3"/>
  <c r="K160" i="3"/>
  <c r="L160" i="3"/>
  <c r="M160" i="3"/>
  <c r="N160" i="3"/>
  <c r="P160" i="3"/>
  <c r="Q160" i="3"/>
  <c r="C89" i="25"/>
  <c r="V50" i="19"/>
  <c r="R50" i="19"/>
  <c r="Q50" i="19"/>
  <c r="V49" i="19"/>
  <c r="R49" i="19"/>
  <c r="Q49" i="19"/>
  <c r="V48" i="19"/>
  <c r="R48" i="19"/>
  <c r="Q48" i="19"/>
  <c r="V47" i="19"/>
  <c r="R47" i="19"/>
  <c r="Q47" i="19"/>
  <c r="V46" i="19"/>
  <c r="R46" i="19"/>
  <c r="Q46" i="19"/>
  <c r="V45" i="19"/>
  <c r="R45" i="19"/>
  <c r="Q45" i="19"/>
  <c r="V44" i="19"/>
  <c r="R44" i="19"/>
  <c r="Q44" i="19"/>
  <c r="V43" i="19"/>
  <c r="R43" i="19"/>
  <c r="Q43" i="19"/>
  <c r="V42" i="19"/>
  <c r="R42" i="19"/>
  <c r="Q42" i="19"/>
  <c r="R41" i="19"/>
  <c r="Q41" i="19"/>
  <c r="V40" i="19"/>
  <c r="R40" i="19"/>
  <c r="Q40" i="19"/>
  <c r="V39" i="19"/>
  <c r="R39" i="19"/>
  <c r="Q39" i="19"/>
  <c r="V25" i="19"/>
  <c r="R25" i="19"/>
  <c r="Q25" i="19"/>
  <c r="V24" i="19"/>
  <c r="R24" i="19"/>
  <c r="Q24" i="19"/>
  <c r="V23" i="19"/>
  <c r="R23" i="19"/>
  <c r="Q23" i="19"/>
  <c r="C98" i="25" l="1"/>
  <c r="D98" i="25"/>
  <c r="P53" i="19"/>
  <c r="J53" i="19"/>
  <c r="T13" i="3"/>
  <c r="T121" i="3"/>
  <c r="T40" i="3"/>
  <c r="D53" i="19"/>
  <c r="C53" i="19"/>
  <c r="K53" i="19"/>
  <c r="E53" i="19"/>
  <c r="I53" i="19"/>
  <c r="O53" i="19"/>
  <c r="N53" i="19"/>
  <c r="H53" i="19"/>
  <c r="M53" i="19"/>
  <c r="G53" i="19"/>
  <c r="L53" i="19"/>
  <c r="F53" i="19"/>
  <c r="T81" i="3"/>
  <c r="S52" i="19"/>
  <c r="S39" i="19"/>
  <c r="S41" i="19"/>
  <c r="S46" i="19"/>
  <c r="S48" i="19"/>
  <c r="S50" i="19"/>
  <c r="S43" i="19"/>
  <c r="S45" i="19"/>
  <c r="S24" i="19"/>
  <c r="S28" i="19"/>
  <c r="S47" i="19"/>
  <c r="S49" i="19"/>
  <c r="T15" i="3"/>
  <c r="T17" i="3"/>
  <c r="T19" i="3"/>
  <c r="T21" i="3"/>
  <c r="T22" i="3"/>
  <c r="T23" i="3"/>
  <c r="T24" i="3"/>
  <c r="T26" i="3"/>
  <c r="T25" i="3"/>
  <c r="T20" i="3"/>
  <c r="T18" i="3"/>
  <c r="T16" i="3"/>
  <c r="T14" i="3"/>
  <c r="S23" i="19"/>
  <c r="S25" i="19"/>
  <c r="S40" i="19"/>
  <c r="S42" i="19"/>
  <c r="S44" i="19"/>
  <c r="E111" i="3"/>
  <c r="E185" i="3" s="1"/>
  <c r="F111" i="3"/>
  <c r="F185" i="3" s="1"/>
  <c r="G111" i="3"/>
  <c r="G185" i="3" s="1"/>
  <c r="H111" i="3"/>
  <c r="H185" i="3" s="1"/>
  <c r="I111" i="3"/>
  <c r="I185" i="3" s="1"/>
  <c r="J111" i="3"/>
  <c r="J185" i="3" s="1"/>
  <c r="K111" i="3"/>
  <c r="K185" i="3" s="1"/>
  <c r="L111" i="3"/>
  <c r="L185" i="3" s="1"/>
  <c r="M111" i="3"/>
  <c r="M185" i="3" s="1"/>
  <c r="N111" i="3"/>
  <c r="N185" i="3" s="1"/>
  <c r="P111" i="3"/>
  <c r="P185" i="3" s="1"/>
  <c r="Q111" i="3"/>
  <c r="Q185" i="3" s="1"/>
  <c r="D111" i="3"/>
  <c r="D185" i="3" s="1"/>
  <c r="R13" i="19"/>
  <c r="Q12" i="19"/>
  <c r="R53" i="19" l="1"/>
  <c r="Q53" i="19"/>
  <c r="S53" i="19" s="1"/>
  <c r="G341" i="6"/>
  <c r="H341" i="6"/>
  <c r="I341" i="6"/>
  <c r="F304" i="6"/>
  <c r="H304" i="6"/>
  <c r="D241" i="31"/>
  <c r="E241" i="31"/>
  <c r="G241" i="31"/>
  <c r="H241" i="31"/>
  <c r="F288" i="6"/>
  <c r="G288" i="6"/>
  <c r="H288" i="6"/>
  <c r="C288" i="6"/>
  <c r="D232" i="31"/>
  <c r="E232" i="31"/>
  <c r="F232" i="31"/>
  <c r="G232" i="31"/>
  <c r="H232" i="31"/>
  <c r="C232" i="31"/>
  <c r="D279" i="6"/>
  <c r="F279" i="6"/>
  <c r="G279" i="6"/>
  <c r="H279" i="6"/>
  <c r="C279" i="6"/>
  <c r="E229" i="31"/>
  <c r="F229" i="31"/>
  <c r="G229" i="31"/>
  <c r="H229" i="31"/>
  <c r="C229" i="31"/>
  <c r="D269" i="6"/>
  <c r="F269" i="6"/>
  <c r="G269" i="6"/>
  <c r="C269" i="6"/>
  <c r="J247" i="31"/>
  <c r="J246" i="31"/>
  <c r="J245" i="31"/>
  <c r="J244" i="31"/>
  <c r="J242" i="31"/>
  <c r="J240" i="31"/>
  <c r="J239" i="31"/>
  <c r="J238" i="31"/>
  <c r="J237" i="31"/>
  <c r="J236" i="31"/>
  <c r="D219" i="31"/>
  <c r="F219" i="31"/>
  <c r="G219" i="31"/>
  <c r="H219" i="31"/>
  <c r="C219" i="31"/>
  <c r="J303" i="6"/>
  <c r="I303" i="6"/>
  <c r="J302" i="6"/>
  <c r="I302" i="6"/>
  <c r="J301" i="6"/>
  <c r="I301" i="6"/>
  <c r="J300" i="6"/>
  <c r="I300" i="6"/>
  <c r="J299" i="6"/>
  <c r="I299" i="6"/>
  <c r="J298" i="6"/>
  <c r="I298" i="6"/>
  <c r="J297" i="6"/>
  <c r="I297" i="6"/>
  <c r="J296" i="6"/>
  <c r="I296" i="6"/>
  <c r="J295" i="6"/>
  <c r="I295" i="6"/>
  <c r="J294" i="6"/>
  <c r="I294" i="6"/>
  <c r="J293" i="6"/>
  <c r="I293" i="6"/>
  <c r="J292" i="6"/>
  <c r="I292" i="6"/>
  <c r="J291" i="6"/>
  <c r="I291" i="6"/>
  <c r="J290" i="6"/>
  <c r="I290" i="6"/>
  <c r="J289" i="6"/>
  <c r="I289" i="6"/>
  <c r="J287" i="6"/>
  <c r="I287" i="6"/>
  <c r="J286" i="6"/>
  <c r="I286" i="6"/>
  <c r="J285" i="6"/>
  <c r="I285" i="6"/>
  <c r="J284" i="6"/>
  <c r="I284" i="6"/>
  <c r="J283" i="6"/>
  <c r="I283" i="6"/>
  <c r="J282" i="6"/>
  <c r="I282" i="6"/>
  <c r="J281" i="6"/>
  <c r="I281" i="6"/>
  <c r="J280" i="6"/>
  <c r="I280" i="6"/>
  <c r="J278" i="6"/>
  <c r="I278" i="6"/>
  <c r="J277" i="6"/>
  <c r="I277" i="6"/>
  <c r="J276" i="6"/>
  <c r="I276" i="6"/>
  <c r="J275" i="6"/>
  <c r="I275" i="6"/>
  <c r="J274" i="6"/>
  <c r="I274" i="6"/>
  <c r="J273" i="6"/>
  <c r="I273" i="6"/>
  <c r="J272" i="6"/>
  <c r="I272" i="6"/>
  <c r="J271" i="6"/>
  <c r="I271" i="6"/>
  <c r="J270" i="6"/>
  <c r="I270" i="6"/>
  <c r="J268" i="6"/>
  <c r="I268" i="6"/>
  <c r="J267" i="6"/>
  <c r="I267" i="6"/>
  <c r="D256" i="6"/>
  <c r="F256" i="6"/>
  <c r="G256" i="6"/>
  <c r="H256" i="6"/>
  <c r="C256" i="6"/>
  <c r="D206" i="31"/>
  <c r="E206" i="31"/>
  <c r="F206" i="31"/>
  <c r="G206" i="31"/>
  <c r="H206" i="31"/>
  <c r="D238" i="6"/>
  <c r="J238" i="6" s="1"/>
  <c r="E238" i="6"/>
  <c r="G238" i="6"/>
  <c r="D224" i="6"/>
  <c r="E224" i="6"/>
  <c r="G224" i="6"/>
  <c r="H224" i="6"/>
  <c r="C224" i="6"/>
  <c r="D194" i="31"/>
  <c r="G194" i="31"/>
  <c r="H194" i="31"/>
  <c r="D180" i="31"/>
  <c r="E180" i="31"/>
  <c r="F180" i="31"/>
  <c r="H180" i="31"/>
  <c r="C180" i="31"/>
  <c r="D208" i="6"/>
  <c r="E208" i="6"/>
  <c r="F208" i="6"/>
  <c r="H208" i="6"/>
  <c r="C208" i="6"/>
  <c r="E272" i="31"/>
  <c r="H272" i="31"/>
  <c r="I272" i="31"/>
  <c r="D176" i="31"/>
  <c r="E176" i="31"/>
  <c r="F176" i="31"/>
  <c r="G176" i="31"/>
  <c r="H176" i="31"/>
  <c r="C176" i="31"/>
  <c r="I177" i="31"/>
  <c r="F200" i="6"/>
  <c r="D200" i="6"/>
  <c r="E200" i="6"/>
  <c r="H200" i="6"/>
  <c r="C200" i="6"/>
  <c r="K284" i="31"/>
  <c r="J284" i="31"/>
  <c r="K283" i="31"/>
  <c r="J283" i="31"/>
  <c r="D266" i="31"/>
  <c r="D285" i="31" s="1"/>
  <c r="E266" i="31"/>
  <c r="H266" i="31"/>
  <c r="I266" i="31"/>
  <c r="E168" i="31"/>
  <c r="F168" i="31"/>
  <c r="G168" i="31"/>
  <c r="H168" i="31"/>
  <c r="C168" i="31"/>
  <c r="D191" i="6"/>
  <c r="E191" i="6"/>
  <c r="G191" i="6"/>
  <c r="H191" i="6"/>
  <c r="C191" i="6"/>
  <c r="C158" i="31"/>
  <c r="F180" i="6"/>
  <c r="C180" i="6"/>
  <c r="H180" i="6"/>
  <c r="G180" i="6"/>
  <c r="D180" i="6"/>
  <c r="D158" i="31"/>
  <c r="E158" i="31"/>
  <c r="F158" i="31"/>
  <c r="G158" i="31"/>
  <c r="H158" i="31"/>
  <c r="E150" i="31"/>
  <c r="E172" i="6"/>
  <c r="G172" i="6"/>
  <c r="H172" i="6"/>
  <c r="C172" i="6"/>
  <c r="J171" i="6"/>
  <c r="I171" i="6"/>
  <c r="J170" i="6"/>
  <c r="I170" i="6"/>
  <c r="J169" i="6"/>
  <c r="I169" i="6"/>
  <c r="J168" i="6"/>
  <c r="I168" i="6"/>
  <c r="J167" i="6"/>
  <c r="I167" i="6"/>
  <c r="D150" i="31"/>
  <c r="F150" i="31"/>
  <c r="G150" i="31"/>
  <c r="H150" i="31"/>
  <c r="C150" i="31"/>
  <c r="J149" i="31"/>
  <c r="I149" i="31"/>
  <c r="J148" i="31"/>
  <c r="I148" i="31"/>
  <c r="J147" i="31"/>
  <c r="I147" i="31"/>
  <c r="J146" i="31"/>
  <c r="I146" i="31"/>
  <c r="I151" i="31"/>
  <c r="J151" i="31"/>
  <c r="I152" i="31"/>
  <c r="J152" i="31"/>
  <c r="I153" i="31"/>
  <c r="J153" i="31"/>
  <c r="I154" i="31"/>
  <c r="J154" i="31"/>
  <c r="J235" i="31"/>
  <c r="J234" i="31"/>
  <c r="J233" i="31"/>
  <c r="J231" i="31"/>
  <c r="J230" i="31"/>
  <c r="J228" i="31"/>
  <c r="J227" i="31"/>
  <c r="J226" i="31"/>
  <c r="J225" i="31"/>
  <c r="J224" i="31"/>
  <c r="I224" i="31"/>
  <c r="J220" i="31"/>
  <c r="I220" i="31"/>
  <c r="J218" i="31"/>
  <c r="I218" i="31"/>
  <c r="J217" i="31"/>
  <c r="I217" i="31"/>
  <c r="J216" i="31"/>
  <c r="I216" i="31"/>
  <c r="J215" i="31"/>
  <c r="I215" i="31"/>
  <c r="J214" i="31"/>
  <c r="I214" i="31"/>
  <c r="J213" i="31"/>
  <c r="I213" i="31"/>
  <c r="J212" i="31"/>
  <c r="I212" i="31"/>
  <c r="J211" i="31"/>
  <c r="I211" i="31"/>
  <c r="J210" i="31"/>
  <c r="I210" i="31"/>
  <c r="J209" i="31"/>
  <c r="I209" i="31"/>
  <c r="J208" i="31"/>
  <c r="I208" i="31"/>
  <c r="J207" i="31"/>
  <c r="I207" i="31"/>
  <c r="J205" i="31"/>
  <c r="I205" i="31"/>
  <c r="J204" i="31"/>
  <c r="I204" i="31"/>
  <c r="J203" i="31"/>
  <c r="I203" i="31"/>
  <c r="J202" i="31"/>
  <c r="I202" i="31"/>
  <c r="J201" i="31"/>
  <c r="I201" i="31"/>
  <c r="J199" i="31"/>
  <c r="I199" i="31"/>
  <c r="J198" i="31"/>
  <c r="I198" i="31"/>
  <c r="J197" i="31"/>
  <c r="I197" i="31"/>
  <c r="J196" i="31"/>
  <c r="I196" i="31"/>
  <c r="J195" i="31"/>
  <c r="I195" i="31"/>
  <c r="J193" i="31"/>
  <c r="I193" i="31"/>
  <c r="J266" i="6"/>
  <c r="I266" i="6"/>
  <c r="J265" i="6"/>
  <c r="I265" i="6"/>
  <c r="J264" i="6"/>
  <c r="I264" i="6"/>
  <c r="J263" i="6"/>
  <c r="I263" i="6"/>
  <c r="J262" i="6"/>
  <c r="I262" i="6"/>
  <c r="J261" i="6"/>
  <c r="I261" i="6"/>
  <c r="J259" i="6"/>
  <c r="I259" i="6"/>
  <c r="J255" i="6"/>
  <c r="I255" i="6"/>
  <c r="J254" i="6"/>
  <c r="I254" i="6"/>
  <c r="J253" i="6"/>
  <c r="I253" i="6"/>
  <c r="J252" i="6"/>
  <c r="I252" i="6"/>
  <c r="J251" i="6"/>
  <c r="I251" i="6"/>
  <c r="J250" i="6"/>
  <c r="I250" i="6"/>
  <c r="J249" i="6"/>
  <c r="I249" i="6"/>
  <c r="J248" i="6"/>
  <c r="I248" i="6"/>
  <c r="J247" i="6"/>
  <c r="I247" i="6"/>
  <c r="J246" i="6"/>
  <c r="I246" i="6"/>
  <c r="J245" i="6"/>
  <c r="I245" i="6"/>
  <c r="J244" i="6"/>
  <c r="I244" i="6"/>
  <c r="J243" i="6"/>
  <c r="I243" i="6"/>
  <c r="J242" i="6"/>
  <c r="I242" i="6"/>
  <c r="J241" i="6"/>
  <c r="I241" i="6"/>
  <c r="J240" i="6"/>
  <c r="I240" i="6"/>
  <c r="J239" i="6"/>
  <c r="I239" i="6"/>
  <c r="J237" i="6"/>
  <c r="I237" i="6"/>
  <c r="J236" i="6"/>
  <c r="I236" i="6"/>
  <c r="J235" i="6"/>
  <c r="I235" i="6"/>
  <c r="J234" i="6"/>
  <c r="I234" i="6"/>
  <c r="J233" i="6"/>
  <c r="I233" i="6"/>
  <c r="J232" i="6"/>
  <c r="I232" i="6"/>
  <c r="J231" i="6"/>
  <c r="I231" i="6"/>
  <c r="J230" i="6"/>
  <c r="I230" i="6"/>
  <c r="J229" i="6"/>
  <c r="I229" i="6"/>
  <c r="J223" i="6"/>
  <c r="I223" i="6"/>
  <c r="J222" i="6"/>
  <c r="I222" i="6"/>
  <c r="J221" i="6"/>
  <c r="I221" i="6"/>
  <c r="J220" i="6"/>
  <c r="I220" i="6"/>
  <c r="J219" i="6"/>
  <c r="I219" i="6"/>
  <c r="J218" i="6"/>
  <c r="I218" i="6"/>
  <c r="J217" i="6"/>
  <c r="I217" i="6"/>
  <c r="J216" i="6"/>
  <c r="I216" i="6"/>
  <c r="J215" i="6"/>
  <c r="I215" i="6"/>
  <c r="J214" i="6"/>
  <c r="J213" i="6"/>
  <c r="I213" i="6"/>
  <c r="J212" i="6"/>
  <c r="I212" i="6"/>
  <c r="J211" i="6"/>
  <c r="I211" i="6"/>
  <c r="J210" i="6"/>
  <c r="I210" i="6"/>
  <c r="J209" i="6"/>
  <c r="I209" i="6"/>
  <c r="J207" i="6"/>
  <c r="I207" i="6"/>
  <c r="J206" i="6"/>
  <c r="I206" i="6"/>
  <c r="J205" i="6"/>
  <c r="I205" i="6"/>
  <c r="J204" i="6"/>
  <c r="I204" i="6"/>
  <c r="J203" i="6"/>
  <c r="I203" i="6"/>
  <c r="J202" i="6"/>
  <c r="I202" i="6"/>
  <c r="J201" i="6"/>
  <c r="I201" i="6"/>
  <c r="J199" i="6"/>
  <c r="I199" i="6"/>
  <c r="J198" i="6"/>
  <c r="I198" i="6"/>
  <c r="J197" i="6"/>
  <c r="I197" i="6"/>
  <c r="J196" i="6"/>
  <c r="I196" i="6"/>
  <c r="J195" i="6"/>
  <c r="I195" i="6"/>
  <c r="J194" i="6"/>
  <c r="I194" i="6"/>
  <c r="J193" i="6"/>
  <c r="I193" i="6"/>
  <c r="J192" i="6"/>
  <c r="I192" i="6"/>
  <c r="J190" i="6"/>
  <c r="I190" i="6"/>
  <c r="J189" i="6"/>
  <c r="I189" i="6"/>
  <c r="J188" i="6"/>
  <c r="I188" i="6"/>
  <c r="J187" i="6"/>
  <c r="I187" i="6"/>
  <c r="J186" i="6"/>
  <c r="I186" i="6"/>
  <c r="J185" i="6"/>
  <c r="I185" i="6"/>
  <c r="J184" i="6"/>
  <c r="I184" i="6"/>
  <c r="J183" i="6"/>
  <c r="I183" i="6"/>
  <c r="J182" i="6"/>
  <c r="I182" i="6"/>
  <c r="J181" i="6"/>
  <c r="I181" i="6"/>
  <c r="J179" i="6"/>
  <c r="I179" i="6"/>
  <c r="J178" i="6"/>
  <c r="I178" i="6"/>
  <c r="J177" i="6"/>
  <c r="I177" i="6"/>
  <c r="J176" i="6"/>
  <c r="I176" i="6"/>
  <c r="J175" i="6"/>
  <c r="I175" i="6"/>
  <c r="J174" i="6"/>
  <c r="I174" i="6"/>
  <c r="J173" i="6"/>
  <c r="I173" i="6"/>
  <c r="F140" i="31"/>
  <c r="D140" i="31"/>
  <c r="E140" i="31"/>
  <c r="G140" i="31"/>
  <c r="H140" i="31"/>
  <c r="C140" i="31"/>
  <c r="J139" i="31"/>
  <c r="I139" i="31"/>
  <c r="J138" i="31"/>
  <c r="I138" i="31"/>
  <c r="J137" i="31"/>
  <c r="I137" i="31"/>
  <c r="J136" i="31"/>
  <c r="I136" i="31"/>
  <c r="J192" i="31"/>
  <c r="I192" i="31"/>
  <c r="J191" i="31"/>
  <c r="I191" i="31"/>
  <c r="J190" i="31"/>
  <c r="I190" i="31"/>
  <c r="J189" i="31"/>
  <c r="I189" i="31"/>
  <c r="J187" i="31"/>
  <c r="I187" i="31"/>
  <c r="J186" i="31"/>
  <c r="I186" i="31"/>
  <c r="J185" i="31"/>
  <c r="I185" i="31"/>
  <c r="J184" i="31"/>
  <c r="I184" i="31"/>
  <c r="J183" i="31"/>
  <c r="I183" i="31"/>
  <c r="J182" i="31"/>
  <c r="I182" i="31"/>
  <c r="J181" i="31"/>
  <c r="I181" i="31"/>
  <c r="J179" i="31"/>
  <c r="I179" i="31"/>
  <c r="J178" i="31"/>
  <c r="I178" i="31"/>
  <c r="J177" i="31"/>
  <c r="J175" i="31"/>
  <c r="I175" i="31"/>
  <c r="J174" i="31"/>
  <c r="I174" i="31"/>
  <c r="J173" i="31"/>
  <c r="I173" i="31"/>
  <c r="J172" i="31"/>
  <c r="I172" i="31"/>
  <c r="J171" i="31"/>
  <c r="I171" i="31"/>
  <c r="J170" i="31"/>
  <c r="I170" i="31"/>
  <c r="J169" i="31"/>
  <c r="I169" i="31"/>
  <c r="J167" i="31"/>
  <c r="I167" i="31"/>
  <c r="J166" i="31"/>
  <c r="I166" i="31"/>
  <c r="J165" i="31"/>
  <c r="I165" i="31"/>
  <c r="J164" i="31"/>
  <c r="I164" i="31"/>
  <c r="J163" i="31"/>
  <c r="I163" i="31"/>
  <c r="J162" i="31"/>
  <c r="I162" i="31"/>
  <c r="J161" i="31"/>
  <c r="I161" i="31"/>
  <c r="J160" i="31"/>
  <c r="I160" i="31"/>
  <c r="J159" i="31"/>
  <c r="I159" i="31"/>
  <c r="J157" i="31"/>
  <c r="I157" i="31"/>
  <c r="J156" i="31"/>
  <c r="I156" i="31"/>
  <c r="J155" i="31"/>
  <c r="I155" i="31"/>
  <c r="D128" i="31"/>
  <c r="E128" i="31"/>
  <c r="F128" i="31"/>
  <c r="G128" i="31"/>
  <c r="H128" i="31"/>
  <c r="C128" i="31"/>
  <c r="D138" i="6"/>
  <c r="E138" i="6"/>
  <c r="F138" i="6"/>
  <c r="G138" i="6"/>
  <c r="H138" i="6"/>
  <c r="K220" i="31" l="1"/>
  <c r="I279" i="6"/>
  <c r="J256" i="6"/>
  <c r="J304" i="6"/>
  <c r="J241" i="31"/>
  <c r="J194" i="31"/>
  <c r="K186" i="31"/>
  <c r="I219" i="31"/>
  <c r="J232" i="31"/>
  <c r="J229" i="31"/>
  <c r="I150" i="31"/>
  <c r="J168" i="31"/>
  <c r="I194" i="31"/>
  <c r="I168" i="31"/>
  <c r="J180" i="31"/>
  <c r="J219" i="31"/>
  <c r="J223" i="31"/>
  <c r="K154" i="31"/>
  <c r="L284" i="31"/>
  <c r="K215" i="31"/>
  <c r="L283" i="31"/>
  <c r="J208" i="6"/>
  <c r="I269" i="6"/>
  <c r="J269" i="6"/>
  <c r="J180" i="6"/>
  <c r="I238" i="6"/>
  <c r="K238" i="6" s="1"/>
  <c r="J279" i="6"/>
  <c r="K279" i="6" s="1"/>
  <c r="J191" i="6"/>
  <c r="I180" i="6"/>
  <c r="J200" i="6"/>
  <c r="I208" i="6"/>
  <c r="I224" i="6"/>
  <c r="K193" i="6"/>
  <c r="K194" i="6"/>
  <c r="K197" i="6"/>
  <c r="K267" i="6"/>
  <c r="K268" i="6"/>
  <c r="K271" i="6"/>
  <c r="K272" i="6"/>
  <c r="K273" i="6"/>
  <c r="K274" i="6"/>
  <c r="K276" i="6"/>
  <c r="K277" i="6"/>
  <c r="K192" i="31"/>
  <c r="J150" i="31"/>
  <c r="I191" i="6"/>
  <c r="J206" i="31"/>
  <c r="I158" i="31"/>
  <c r="I200" i="6"/>
  <c r="I180" i="31"/>
  <c r="I256" i="6"/>
  <c r="K256" i="6" s="1"/>
  <c r="K278" i="6"/>
  <c r="K280" i="6"/>
  <c r="K282" i="6"/>
  <c r="K283" i="6"/>
  <c r="K284" i="6"/>
  <c r="K286" i="6"/>
  <c r="K287" i="6"/>
  <c r="K291" i="6"/>
  <c r="K295" i="6"/>
  <c r="K298" i="6"/>
  <c r="K299" i="6"/>
  <c r="K300" i="6"/>
  <c r="K303" i="6"/>
  <c r="K301" i="6"/>
  <c r="K297" i="6"/>
  <c r="K296" i="6"/>
  <c r="K294" i="6"/>
  <c r="K293" i="6"/>
  <c r="K292" i="6"/>
  <c r="I304" i="6"/>
  <c r="K290" i="6"/>
  <c r="K289" i="6"/>
  <c r="K302" i="6"/>
  <c r="K285" i="6"/>
  <c r="K281" i="6"/>
  <c r="K275" i="6"/>
  <c r="K270" i="6"/>
  <c r="K159" i="31"/>
  <c r="K160" i="31"/>
  <c r="K161" i="31"/>
  <c r="K164" i="31"/>
  <c r="K169" i="31"/>
  <c r="K170" i="31"/>
  <c r="K171" i="31"/>
  <c r="K172" i="31"/>
  <c r="K173" i="31"/>
  <c r="K181" i="31"/>
  <c r="K182" i="31"/>
  <c r="K183" i="31"/>
  <c r="K184" i="31"/>
  <c r="K185" i="31"/>
  <c r="K187" i="31"/>
  <c r="K189" i="31"/>
  <c r="K190" i="31"/>
  <c r="K191" i="31"/>
  <c r="K193" i="31"/>
  <c r="K195" i="31"/>
  <c r="K197" i="31"/>
  <c r="K198" i="31"/>
  <c r="K199" i="31"/>
  <c r="K202" i="31"/>
  <c r="K207" i="31"/>
  <c r="K208" i="31"/>
  <c r="K210" i="31"/>
  <c r="K211" i="31"/>
  <c r="K212" i="31"/>
  <c r="K213" i="31"/>
  <c r="K214" i="31"/>
  <c r="K216" i="31"/>
  <c r="K217" i="31"/>
  <c r="K218" i="31"/>
  <c r="K224" i="31"/>
  <c r="K152" i="31"/>
  <c r="K151" i="31"/>
  <c r="K146" i="31"/>
  <c r="K147" i="31"/>
  <c r="K148" i="31"/>
  <c r="I223" i="31"/>
  <c r="I226" i="31"/>
  <c r="K226" i="31" s="1"/>
  <c r="I225" i="31"/>
  <c r="K225" i="31" s="1"/>
  <c r="K209" i="31"/>
  <c r="K249" i="6"/>
  <c r="K250" i="6"/>
  <c r="K251" i="6"/>
  <c r="K253" i="6"/>
  <c r="K255" i="6"/>
  <c r="K173" i="6"/>
  <c r="K174" i="6"/>
  <c r="K175" i="6"/>
  <c r="K176" i="6"/>
  <c r="K177" i="6"/>
  <c r="K178" i="6"/>
  <c r="K179" i="6"/>
  <c r="K183" i="6"/>
  <c r="K201" i="6"/>
  <c r="K203" i="6"/>
  <c r="K204" i="6"/>
  <c r="K205" i="6"/>
  <c r="K206" i="6"/>
  <c r="K207" i="6"/>
  <c r="K214" i="6"/>
  <c r="K216" i="6"/>
  <c r="K218" i="6"/>
  <c r="K219" i="6"/>
  <c r="K229" i="6"/>
  <c r="K230" i="6"/>
  <c r="K237" i="6"/>
  <c r="K259" i="6"/>
  <c r="K261" i="6"/>
  <c r="K262" i="6"/>
  <c r="K263" i="6"/>
  <c r="K264" i="6"/>
  <c r="K265" i="6"/>
  <c r="K266" i="6"/>
  <c r="K171" i="6"/>
  <c r="K254" i="6"/>
  <c r="K252" i="6"/>
  <c r="K248" i="6"/>
  <c r="K247" i="6"/>
  <c r="K246" i="6"/>
  <c r="K245" i="6"/>
  <c r="K244" i="6"/>
  <c r="K243" i="6"/>
  <c r="K242" i="6"/>
  <c r="K241" i="6"/>
  <c r="K240" i="6"/>
  <c r="K239" i="6"/>
  <c r="K196" i="31"/>
  <c r="I206" i="31"/>
  <c r="K205" i="31"/>
  <c r="K204" i="31"/>
  <c r="K203" i="31"/>
  <c r="K201" i="31"/>
  <c r="K236" i="6"/>
  <c r="K235" i="6"/>
  <c r="K234" i="6"/>
  <c r="K233" i="6"/>
  <c r="K232" i="6"/>
  <c r="K231" i="6"/>
  <c r="K223" i="6"/>
  <c r="K222" i="6"/>
  <c r="K221" i="6"/>
  <c r="K220" i="6"/>
  <c r="K217" i="6"/>
  <c r="K215" i="6"/>
  <c r="K213" i="6"/>
  <c r="K212" i="6"/>
  <c r="K211" i="6"/>
  <c r="K210" i="6"/>
  <c r="J224" i="6"/>
  <c r="K209" i="6"/>
  <c r="K179" i="31"/>
  <c r="K178" i="31"/>
  <c r="K177" i="31"/>
  <c r="K202" i="6"/>
  <c r="J176" i="31"/>
  <c r="I176" i="31"/>
  <c r="K175" i="31"/>
  <c r="K174" i="31"/>
  <c r="K199" i="6"/>
  <c r="K198" i="6"/>
  <c r="K196" i="6"/>
  <c r="K195" i="6"/>
  <c r="K192" i="6"/>
  <c r="K167" i="31"/>
  <c r="K166" i="31"/>
  <c r="K165" i="31"/>
  <c r="K163" i="31"/>
  <c r="K162" i="31"/>
  <c r="K190" i="6"/>
  <c r="K189" i="6"/>
  <c r="K188" i="6"/>
  <c r="K187" i="6"/>
  <c r="K186" i="6"/>
  <c r="K185" i="6"/>
  <c r="K184" i="6"/>
  <c r="K182" i="6"/>
  <c r="K181" i="6"/>
  <c r="K156" i="31"/>
  <c r="K153" i="31"/>
  <c r="J158" i="31"/>
  <c r="K157" i="31"/>
  <c r="K155" i="31"/>
  <c r="K149" i="31"/>
  <c r="K170" i="6"/>
  <c r="K169" i="6"/>
  <c r="K168" i="6"/>
  <c r="K167" i="6"/>
  <c r="K136" i="31"/>
  <c r="K137" i="31"/>
  <c r="K138" i="31"/>
  <c r="K139" i="31"/>
  <c r="J111" i="31"/>
  <c r="I111" i="31"/>
  <c r="D122" i="6"/>
  <c r="E122" i="6"/>
  <c r="F122" i="6"/>
  <c r="G122" i="6"/>
  <c r="H122" i="6"/>
  <c r="E91" i="31"/>
  <c r="F91" i="31"/>
  <c r="G91" i="31"/>
  <c r="C91" i="31"/>
  <c r="D102" i="6"/>
  <c r="F102" i="6"/>
  <c r="G102" i="6"/>
  <c r="H102" i="6"/>
  <c r="C102" i="6"/>
  <c r="J172" i="6"/>
  <c r="I172" i="6"/>
  <c r="J166" i="6"/>
  <c r="I166" i="6"/>
  <c r="J165" i="6"/>
  <c r="I165" i="6"/>
  <c r="J164" i="6"/>
  <c r="I164" i="6"/>
  <c r="J163" i="6"/>
  <c r="I163" i="6"/>
  <c r="J162" i="6"/>
  <c r="I162" i="6"/>
  <c r="J161" i="6"/>
  <c r="I161" i="6"/>
  <c r="J160" i="6"/>
  <c r="I160" i="6"/>
  <c r="J159" i="6"/>
  <c r="I159" i="6"/>
  <c r="J158" i="6"/>
  <c r="I158" i="6"/>
  <c r="J157" i="6"/>
  <c r="I157" i="6"/>
  <c r="I156" i="6"/>
  <c r="K156" i="6" s="1"/>
  <c r="J138" i="6"/>
  <c r="I138" i="6"/>
  <c r="J137" i="6"/>
  <c r="I137" i="6"/>
  <c r="J136" i="6"/>
  <c r="I136" i="6"/>
  <c r="J135" i="6"/>
  <c r="I135" i="6"/>
  <c r="J134" i="6"/>
  <c r="I134" i="6"/>
  <c r="J133" i="6"/>
  <c r="I133" i="6"/>
  <c r="J132" i="6"/>
  <c r="I132" i="6"/>
  <c r="J131" i="6"/>
  <c r="I131" i="6"/>
  <c r="J130" i="6"/>
  <c r="I130" i="6"/>
  <c r="J129" i="6"/>
  <c r="I129" i="6"/>
  <c r="J128" i="6"/>
  <c r="I128" i="6"/>
  <c r="J127" i="6"/>
  <c r="I127" i="6"/>
  <c r="J126" i="6"/>
  <c r="I126" i="6"/>
  <c r="J125" i="6"/>
  <c r="I125" i="6"/>
  <c r="J124" i="6"/>
  <c r="I124" i="6"/>
  <c r="J123" i="6"/>
  <c r="I123" i="6"/>
  <c r="J120" i="6"/>
  <c r="I120" i="6"/>
  <c r="J119" i="6"/>
  <c r="I119" i="6"/>
  <c r="J118" i="6"/>
  <c r="I118" i="6"/>
  <c r="J117" i="6"/>
  <c r="I117" i="6"/>
  <c r="J116" i="6"/>
  <c r="I116" i="6"/>
  <c r="J115" i="6"/>
  <c r="I115" i="6"/>
  <c r="J114" i="6"/>
  <c r="I114" i="6"/>
  <c r="C41" i="6"/>
  <c r="D40" i="31"/>
  <c r="E40" i="31"/>
  <c r="F40" i="31"/>
  <c r="H40" i="31"/>
  <c r="C40" i="31"/>
  <c r="D41" i="6"/>
  <c r="F41" i="6"/>
  <c r="G41" i="6"/>
  <c r="H41" i="6"/>
  <c r="J145" i="31"/>
  <c r="I145" i="31"/>
  <c r="J144" i="31"/>
  <c r="I144" i="31"/>
  <c r="J143" i="31"/>
  <c r="I143" i="31"/>
  <c r="J142" i="31"/>
  <c r="I142" i="31"/>
  <c r="J141" i="31"/>
  <c r="I141" i="31"/>
  <c r="J140" i="31"/>
  <c r="I140" i="31"/>
  <c r="J135" i="31"/>
  <c r="I135" i="31"/>
  <c r="J134" i="31"/>
  <c r="I134" i="31"/>
  <c r="J133" i="31"/>
  <c r="I133" i="31"/>
  <c r="J132" i="31"/>
  <c r="I132" i="31"/>
  <c r="J131" i="31"/>
  <c r="I131" i="31"/>
  <c r="J130" i="31"/>
  <c r="I130" i="31"/>
  <c r="J129" i="31"/>
  <c r="I129" i="31"/>
  <c r="J128" i="31"/>
  <c r="I128" i="31"/>
  <c r="J127" i="31"/>
  <c r="I127" i="31"/>
  <c r="J126" i="31"/>
  <c r="I126" i="31"/>
  <c r="J125" i="31"/>
  <c r="I125" i="31"/>
  <c r="J124" i="31"/>
  <c r="I124" i="31"/>
  <c r="J123" i="31"/>
  <c r="I123" i="31"/>
  <c r="J122" i="31"/>
  <c r="I122" i="31"/>
  <c r="J121" i="31"/>
  <c r="I121" i="31"/>
  <c r="J120" i="31"/>
  <c r="I120" i="31"/>
  <c r="J119" i="31"/>
  <c r="I119" i="31"/>
  <c r="J118" i="31"/>
  <c r="I118" i="31"/>
  <c r="J117" i="31"/>
  <c r="I117" i="31"/>
  <c r="J116" i="31"/>
  <c r="I116" i="31"/>
  <c r="J115" i="31"/>
  <c r="I115" i="31"/>
  <c r="J114" i="31"/>
  <c r="I114" i="31"/>
  <c r="J113" i="31"/>
  <c r="I113" i="31"/>
  <c r="J112" i="31"/>
  <c r="I112" i="31"/>
  <c r="J110" i="31"/>
  <c r="I110" i="31"/>
  <c r="J109" i="31"/>
  <c r="I109" i="31"/>
  <c r="J108" i="31"/>
  <c r="I108" i="31"/>
  <c r="J107" i="31"/>
  <c r="I107" i="31"/>
  <c r="J104" i="31"/>
  <c r="I104" i="31"/>
  <c r="J103" i="31"/>
  <c r="I103" i="31"/>
  <c r="J102" i="31"/>
  <c r="I102" i="31"/>
  <c r="J101" i="31"/>
  <c r="I101" i="31"/>
  <c r="J100" i="31"/>
  <c r="I100" i="31"/>
  <c r="J99" i="31"/>
  <c r="I99" i="31"/>
  <c r="J98" i="31"/>
  <c r="I98" i="31"/>
  <c r="J97" i="31"/>
  <c r="I97" i="31"/>
  <c r="J96" i="31"/>
  <c r="I96" i="31"/>
  <c r="J95" i="31"/>
  <c r="I95" i="31"/>
  <c r="J94" i="31"/>
  <c r="I94" i="31"/>
  <c r="J93" i="31"/>
  <c r="I93" i="31"/>
  <c r="J83" i="31"/>
  <c r="I83" i="31"/>
  <c r="J61" i="31"/>
  <c r="I61" i="31"/>
  <c r="J54" i="31"/>
  <c r="I54" i="31"/>
  <c r="J50" i="31"/>
  <c r="I50" i="31"/>
  <c r="J92" i="31"/>
  <c r="I92" i="31"/>
  <c r="J90" i="31"/>
  <c r="I90" i="31"/>
  <c r="J88" i="31"/>
  <c r="I88" i="31"/>
  <c r="J82" i="31"/>
  <c r="I82" i="31"/>
  <c r="J79" i="31"/>
  <c r="I79" i="31"/>
  <c r="J53" i="31"/>
  <c r="I53" i="31"/>
  <c r="J87" i="31"/>
  <c r="I87" i="31"/>
  <c r="J86" i="31"/>
  <c r="I86" i="31"/>
  <c r="J85" i="31"/>
  <c r="I85" i="31"/>
  <c r="J51" i="31"/>
  <c r="I51" i="31"/>
  <c r="J81" i="31"/>
  <c r="I81" i="31"/>
  <c r="J80" i="31"/>
  <c r="I80" i="31"/>
  <c r="J78" i="31"/>
  <c r="I78" i="31"/>
  <c r="J77" i="31"/>
  <c r="I77" i="31"/>
  <c r="J76" i="31"/>
  <c r="I76" i="31"/>
  <c r="J64" i="31"/>
  <c r="I64" i="31"/>
  <c r="J73" i="31"/>
  <c r="I73" i="31"/>
  <c r="J72" i="31"/>
  <c r="I72" i="31"/>
  <c r="J62" i="31"/>
  <c r="I62" i="31"/>
  <c r="J70" i="31"/>
  <c r="I70" i="31"/>
  <c r="J71" i="31"/>
  <c r="I71" i="31"/>
  <c r="J69" i="31"/>
  <c r="I69" i="31"/>
  <c r="J68" i="31"/>
  <c r="I68" i="31"/>
  <c r="J67" i="31"/>
  <c r="I67" i="31"/>
  <c r="J66" i="31"/>
  <c r="I66" i="31"/>
  <c r="J65" i="31"/>
  <c r="I65" i="31"/>
  <c r="J63" i="31"/>
  <c r="I63" i="31"/>
  <c r="J84" i="31"/>
  <c r="I84" i="31"/>
  <c r="J60" i="31"/>
  <c r="I60" i="31"/>
  <c r="J59" i="31"/>
  <c r="I59" i="31"/>
  <c r="J58" i="31"/>
  <c r="I58" i="31"/>
  <c r="J57" i="31"/>
  <c r="I57" i="31"/>
  <c r="E326" i="6"/>
  <c r="F326" i="6"/>
  <c r="G326" i="6"/>
  <c r="G362" i="6" s="1"/>
  <c r="H326" i="6"/>
  <c r="I326" i="6"/>
  <c r="I362" i="6" s="1"/>
  <c r="K324" i="6"/>
  <c r="J323" i="6"/>
  <c r="K340" i="6"/>
  <c r="J340" i="6"/>
  <c r="K325" i="6"/>
  <c r="J325" i="6"/>
  <c r="J324" i="6"/>
  <c r="K322" i="6"/>
  <c r="J322" i="6"/>
  <c r="H25" i="6"/>
  <c r="G25" i="6"/>
  <c r="F25" i="6"/>
  <c r="D25" i="6"/>
  <c r="C25" i="6"/>
  <c r="C305" i="6" s="1"/>
  <c r="J24" i="6"/>
  <c r="I24" i="6"/>
  <c r="J23" i="6"/>
  <c r="I23" i="6"/>
  <c r="J22" i="6"/>
  <c r="I22" i="6"/>
  <c r="J21" i="6"/>
  <c r="I21" i="6"/>
  <c r="J20" i="6"/>
  <c r="I20" i="6"/>
  <c r="E260" i="31"/>
  <c r="F260" i="31"/>
  <c r="G260" i="31"/>
  <c r="H260" i="31"/>
  <c r="I260" i="31"/>
  <c r="K259" i="31"/>
  <c r="J259" i="31"/>
  <c r="D25" i="31"/>
  <c r="E25" i="31"/>
  <c r="F25" i="31"/>
  <c r="G25" i="31"/>
  <c r="H25" i="31"/>
  <c r="C25" i="31"/>
  <c r="E258" i="31"/>
  <c r="F258" i="31"/>
  <c r="G258" i="31"/>
  <c r="H258" i="31"/>
  <c r="I258" i="31"/>
  <c r="I285" i="31" s="1"/>
  <c r="C19" i="31"/>
  <c r="H19" i="31"/>
  <c r="G19" i="31"/>
  <c r="F19" i="31"/>
  <c r="E19" i="31"/>
  <c r="D19" i="31"/>
  <c r="J31" i="31"/>
  <c r="I31" i="31"/>
  <c r="J52" i="31"/>
  <c r="I52" i="31"/>
  <c r="J49" i="31"/>
  <c r="I49" i="31"/>
  <c r="J55" i="31"/>
  <c r="I55" i="31"/>
  <c r="J48" i="31"/>
  <c r="I48" i="31"/>
  <c r="J47" i="31"/>
  <c r="I47" i="31"/>
  <c r="J46" i="31"/>
  <c r="I46" i="31"/>
  <c r="J45" i="31"/>
  <c r="I45" i="31"/>
  <c r="J44" i="31"/>
  <c r="I44" i="31"/>
  <c r="J43" i="31"/>
  <c r="I43" i="31"/>
  <c r="J42" i="31"/>
  <c r="I42" i="31"/>
  <c r="J41" i="31"/>
  <c r="I41" i="31"/>
  <c r="J39" i="31"/>
  <c r="I39" i="31"/>
  <c r="J38" i="31"/>
  <c r="I38" i="31"/>
  <c r="J37" i="31"/>
  <c r="I37" i="31"/>
  <c r="J36" i="31"/>
  <c r="I36" i="31"/>
  <c r="J35" i="31"/>
  <c r="I35" i="31"/>
  <c r="J34" i="31"/>
  <c r="I34" i="31"/>
  <c r="J33" i="31"/>
  <c r="I33" i="31"/>
  <c r="J32" i="31"/>
  <c r="I32" i="31"/>
  <c r="J256" i="31"/>
  <c r="K256" i="31"/>
  <c r="J257" i="31"/>
  <c r="K257" i="31"/>
  <c r="J261" i="31"/>
  <c r="K261" i="31"/>
  <c r="J262" i="31"/>
  <c r="K262" i="31"/>
  <c r="J263" i="31"/>
  <c r="K263" i="31"/>
  <c r="J264" i="31"/>
  <c r="K264" i="31"/>
  <c r="J265" i="31"/>
  <c r="K265" i="31"/>
  <c r="J266" i="31"/>
  <c r="K266" i="31"/>
  <c r="J267" i="31"/>
  <c r="K267" i="31"/>
  <c r="J268" i="31"/>
  <c r="K268" i="31"/>
  <c r="E321" i="6"/>
  <c r="F321" i="6"/>
  <c r="H321" i="6"/>
  <c r="H362" i="6" s="1"/>
  <c r="D19" i="6"/>
  <c r="E19" i="6"/>
  <c r="F19" i="6"/>
  <c r="F305" i="6" s="1"/>
  <c r="G19" i="6"/>
  <c r="H19" i="6"/>
  <c r="K346" i="6"/>
  <c r="J346" i="6"/>
  <c r="K344" i="6"/>
  <c r="J344" i="6"/>
  <c r="K342" i="6"/>
  <c r="J342" i="6"/>
  <c r="K338" i="6"/>
  <c r="J338" i="6"/>
  <c r="K337" i="6"/>
  <c r="J337" i="6"/>
  <c r="J319" i="6"/>
  <c r="J113" i="6"/>
  <c r="I113" i="6"/>
  <c r="J112" i="6"/>
  <c r="I112" i="6"/>
  <c r="J111" i="6"/>
  <c r="I111" i="6"/>
  <c r="J110" i="6"/>
  <c r="I110" i="6"/>
  <c r="J109" i="6"/>
  <c r="I109" i="6"/>
  <c r="J108" i="6"/>
  <c r="I108" i="6"/>
  <c r="J107" i="6"/>
  <c r="I107" i="6"/>
  <c r="J106" i="6"/>
  <c r="I106" i="6"/>
  <c r="J105" i="6"/>
  <c r="I105" i="6"/>
  <c r="J104" i="6"/>
  <c r="I104" i="6"/>
  <c r="J103" i="6"/>
  <c r="I103" i="6"/>
  <c r="J59" i="6"/>
  <c r="I59" i="6"/>
  <c r="J101" i="6"/>
  <c r="I101" i="6"/>
  <c r="J89" i="6"/>
  <c r="I89" i="6"/>
  <c r="J100" i="6"/>
  <c r="I100" i="6"/>
  <c r="J57" i="6"/>
  <c r="I57" i="6"/>
  <c r="J99" i="6"/>
  <c r="I99" i="6"/>
  <c r="J98" i="6"/>
  <c r="I98" i="6"/>
  <c r="J55" i="6"/>
  <c r="I55" i="6"/>
  <c r="J97" i="6"/>
  <c r="I97" i="6"/>
  <c r="J96" i="6"/>
  <c r="I96" i="6"/>
  <c r="J95" i="6"/>
  <c r="I95" i="6"/>
  <c r="J94" i="6"/>
  <c r="I94" i="6"/>
  <c r="J92" i="6"/>
  <c r="I92" i="6"/>
  <c r="J90" i="6"/>
  <c r="I90" i="6"/>
  <c r="J88" i="6"/>
  <c r="I88" i="6"/>
  <c r="J87" i="6"/>
  <c r="I87" i="6"/>
  <c r="J86" i="6"/>
  <c r="I86" i="6"/>
  <c r="J85" i="6"/>
  <c r="I85" i="6"/>
  <c r="J84" i="6"/>
  <c r="I84" i="6"/>
  <c r="J83" i="6"/>
  <c r="I83" i="6"/>
  <c r="J82" i="6"/>
  <c r="I82" i="6"/>
  <c r="J93" i="6"/>
  <c r="I93" i="6"/>
  <c r="J81" i="6"/>
  <c r="I81" i="6"/>
  <c r="J80" i="6"/>
  <c r="I80" i="6"/>
  <c r="J79" i="6"/>
  <c r="I79" i="6"/>
  <c r="J75" i="6"/>
  <c r="I75" i="6"/>
  <c r="J78" i="6"/>
  <c r="I78" i="6"/>
  <c r="J77" i="6"/>
  <c r="I77" i="6"/>
  <c r="J76" i="6"/>
  <c r="I76" i="6"/>
  <c r="J73" i="6"/>
  <c r="I73" i="6"/>
  <c r="J72" i="6"/>
  <c r="I72" i="6"/>
  <c r="J71" i="6"/>
  <c r="I71" i="6"/>
  <c r="J70" i="6"/>
  <c r="I70" i="6"/>
  <c r="J69" i="6"/>
  <c r="I69" i="6"/>
  <c r="J68" i="6"/>
  <c r="I68" i="6"/>
  <c r="J67" i="6"/>
  <c r="I67" i="6"/>
  <c r="J74" i="6"/>
  <c r="I74" i="6"/>
  <c r="J66" i="6"/>
  <c r="I66" i="6"/>
  <c r="J65" i="6"/>
  <c r="I65" i="6"/>
  <c r="J64" i="6"/>
  <c r="I64" i="6"/>
  <c r="J63" i="6"/>
  <c r="I63" i="6"/>
  <c r="J56" i="6"/>
  <c r="I56" i="6"/>
  <c r="J62" i="6"/>
  <c r="I62" i="6"/>
  <c r="J61" i="6"/>
  <c r="I61" i="6"/>
  <c r="J91" i="6"/>
  <c r="I91" i="6"/>
  <c r="J60" i="6"/>
  <c r="I60" i="6"/>
  <c r="J58" i="6"/>
  <c r="I58" i="6"/>
  <c r="J54" i="6"/>
  <c r="I54" i="6"/>
  <c r="J53" i="6"/>
  <c r="I53" i="6"/>
  <c r="J52" i="6"/>
  <c r="I52" i="6"/>
  <c r="J51" i="6"/>
  <c r="I51" i="6"/>
  <c r="J50" i="6"/>
  <c r="I50" i="6"/>
  <c r="J49" i="6"/>
  <c r="I49" i="6"/>
  <c r="J48" i="6"/>
  <c r="I48" i="6"/>
  <c r="J47" i="6"/>
  <c r="I47" i="6"/>
  <c r="J46" i="6"/>
  <c r="I46" i="6"/>
  <c r="J45" i="6"/>
  <c r="I45" i="6"/>
  <c r="J44" i="6"/>
  <c r="I44" i="6"/>
  <c r="J43" i="6"/>
  <c r="I43" i="6"/>
  <c r="J42" i="6"/>
  <c r="I42" i="6"/>
  <c r="J40" i="6"/>
  <c r="I40" i="6"/>
  <c r="J39" i="6"/>
  <c r="I39" i="6"/>
  <c r="J38" i="6"/>
  <c r="I38" i="6"/>
  <c r="J37" i="6"/>
  <c r="I37" i="6"/>
  <c r="J16" i="6"/>
  <c r="I15" i="6"/>
  <c r="E16" i="25"/>
  <c r="E246" i="3"/>
  <c r="F246" i="3"/>
  <c r="G246" i="3"/>
  <c r="H246" i="3"/>
  <c r="I246" i="3"/>
  <c r="J246" i="3"/>
  <c r="K246" i="3"/>
  <c r="L246" i="3"/>
  <c r="M246" i="3"/>
  <c r="N246" i="3"/>
  <c r="O246" i="3"/>
  <c r="P246" i="3"/>
  <c r="Q246" i="3"/>
  <c r="S251" i="3"/>
  <c r="R251" i="3"/>
  <c r="S249" i="3"/>
  <c r="R249" i="3"/>
  <c r="S247" i="3"/>
  <c r="R247" i="3"/>
  <c r="E244" i="3"/>
  <c r="F244" i="3"/>
  <c r="G244" i="3"/>
  <c r="H244" i="3"/>
  <c r="I244" i="3"/>
  <c r="J244" i="3"/>
  <c r="K244" i="3"/>
  <c r="L244" i="3"/>
  <c r="M244" i="3"/>
  <c r="N244" i="3"/>
  <c r="O244" i="3"/>
  <c r="P244" i="3"/>
  <c r="Q244" i="3"/>
  <c r="E242" i="3"/>
  <c r="F242" i="3"/>
  <c r="G242" i="3"/>
  <c r="H242" i="3"/>
  <c r="I242" i="3"/>
  <c r="J242" i="3"/>
  <c r="K242" i="3"/>
  <c r="L242" i="3"/>
  <c r="M242" i="3"/>
  <c r="N242" i="3"/>
  <c r="O242" i="3"/>
  <c r="P242" i="3"/>
  <c r="Q242" i="3"/>
  <c r="E240" i="3"/>
  <c r="F240" i="3"/>
  <c r="G240" i="3"/>
  <c r="H240" i="3"/>
  <c r="I240" i="3"/>
  <c r="J240" i="3"/>
  <c r="K240" i="3"/>
  <c r="L240" i="3"/>
  <c r="M240" i="3"/>
  <c r="N240" i="3"/>
  <c r="O240" i="3"/>
  <c r="P240" i="3"/>
  <c r="Q240" i="3"/>
  <c r="D244" i="3"/>
  <c r="D242" i="3"/>
  <c r="D240" i="3"/>
  <c r="E238" i="3"/>
  <c r="F238" i="3"/>
  <c r="G238" i="3"/>
  <c r="H238" i="3"/>
  <c r="I238" i="3"/>
  <c r="K238" i="3"/>
  <c r="L238" i="3"/>
  <c r="M238" i="3"/>
  <c r="N238" i="3"/>
  <c r="O238" i="3"/>
  <c r="P238" i="3"/>
  <c r="Q238" i="3"/>
  <c r="D238" i="3"/>
  <c r="E233" i="3"/>
  <c r="F233" i="3"/>
  <c r="G233" i="3"/>
  <c r="H233" i="3"/>
  <c r="K233" i="3"/>
  <c r="L233" i="3"/>
  <c r="M233" i="3"/>
  <c r="N233" i="3"/>
  <c r="O233" i="3"/>
  <c r="P233" i="3"/>
  <c r="Q233" i="3"/>
  <c r="D233" i="3"/>
  <c r="E225" i="3"/>
  <c r="F225" i="3"/>
  <c r="G225" i="3"/>
  <c r="H225" i="3"/>
  <c r="J225" i="3"/>
  <c r="K225" i="3"/>
  <c r="L225" i="3"/>
  <c r="M225" i="3"/>
  <c r="N225" i="3"/>
  <c r="O225" i="3"/>
  <c r="P225" i="3"/>
  <c r="Q225" i="3"/>
  <c r="D225" i="3"/>
  <c r="E222" i="3"/>
  <c r="F222" i="3"/>
  <c r="G222" i="3"/>
  <c r="H222" i="3"/>
  <c r="J222" i="3"/>
  <c r="K222" i="3"/>
  <c r="L222" i="3"/>
  <c r="M222" i="3"/>
  <c r="N222" i="3"/>
  <c r="O222" i="3"/>
  <c r="P222" i="3"/>
  <c r="Q222" i="3"/>
  <c r="D222" i="3"/>
  <c r="E196" i="3"/>
  <c r="F196" i="3"/>
  <c r="G196" i="3"/>
  <c r="H196" i="3"/>
  <c r="I196" i="3"/>
  <c r="I259" i="3" s="1"/>
  <c r="J196" i="3"/>
  <c r="K196" i="3"/>
  <c r="L196" i="3"/>
  <c r="M196" i="3"/>
  <c r="N196" i="3"/>
  <c r="O196" i="3"/>
  <c r="P196" i="3"/>
  <c r="Q196" i="3"/>
  <c r="D196" i="3"/>
  <c r="D209" i="3"/>
  <c r="E209" i="3"/>
  <c r="F209" i="3"/>
  <c r="G209" i="3"/>
  <c r="H209" i="3"/>
  <c r="J209" i="3"/>
  <c r="K209" i="3"/>
  <c r="L209" i="3"/>
  <c r="M209" i="3"/>
  <c r="N209" i="3"/>
  <c r="O209" i="3"/>
  <c r="P209" i="3"/>
  <c r="Q209" i="3"/>
  <c r="S245" i="3"/>
  <c r="R245" i="3"/>
  <c r="S243" i="3"/>
  <c r="R243" i="3"/>
  <c r="S241" i="3"/>
  <c r="R241" i="3"/>
  <c r="S239" i="3"/>
  <c r="R239" i="3"/>
  <c r="S237" i="3"/>
  <c r="R237" i="3"/>
  <c r="S236" i="3"/>
  <c r="R236" i="3"/>
  <c r="S235" i="3"/>
  <c r="R235" i="3"/>
  <c r="S234" i="3"/>
  <c r="R234" i="3"/>
  <c r="S232" i="3"/>
  <c r="R232" i="3"/>
  <c r="S231" i="3"/>
  <c r="R231" i="3"/>
  <c r="S230" i="3"/>
  <c r="R230" i="3"/>
  <c r="S229" i="3"/>
  <c r="R229" i="3"/>
  <c r="S228" i="3"/>
  <c r="R228" i="3"/>
  <c r="S227" i="3"/>
  <c r="R227" i="3"/>
  <c r="S226" i="3"/>
  <c r="R226" i="3"/>
  <c r="S224" i="3"/>
  <c r="R224" i="3"/>
  <c r="S223" i="3"/>
  <c r="R223" i="3"/>
  <c r="S184" i="3"/>
  <c r="S183" i="3"/>
  <c r="R183" i="3"/>
  <c r="S182" i="3"/>
  <c r="R182" i="3"/>
  <c r="S181" i="3"/>
  <c r="R181" i="3"/>
  <c r="S180" i="3"/>
  <c r="R180" i="3"/>
  <c r="S179" i="3"/>
  <c r="R179" i="3"/>
  <c r="S178" i="3"/>
  <c r="R178" i="3"/>
  <c r="S177" i="3"/>
  <c r="R177" i="3"/>
  <c r="S176" i="3"/>
  <c r="R176" i="3"/>
  <c r="S175" i="3"/>
  <c r="R175" i="3"/>
  <c r="S174" i="3"/>
  <c r="R174" i="3"/>
  <c r="S173" i="3"/>
  <c r="R173" i="3"/>
  <c r="S172" i="3"/>
  <c r="R172" i="3"/>
  <c r="S171" i="3"/>
  <c r="R171" i="3"/>
  <c r="S170" i="3"/>
  <c r="R170" i="3"/>
  <c r="S169" i="3"/>
  <c r="R169" i="3"/>
  <c r="S168" i="3"/>
  <c r="R168" i="3"/>
  <c r="S167" i="3"/>
  <c r="R167" i="3"/>
  <c r="S166" i="3"/>
  <c r="R166" i="3"/>
  <c r="S165" i="3"/>
  <c r="R165" i="3"/>
  <c r="S164" i="3"/>
  <c r="T164" i="3" s="1"/>
  <c r="S163" i="3"/>
  <c r="R163" i="3"/>
  <c r="S162" i="3"/>
  <c r="R162" i="3"/>
  <c r="S161" i="3"/>
  <c r="R161" i="3"/>
  <c r="S160" i="3"/>
  <c r="R160" i="3"/>
  <c r="S159" i="3"/>
  <c r="R159" i="3"/>
  <c r="S158" i="3"/>
  <c r="R158" i="3"/>
  <c r="S157" i="3"/>
  <c r="R157" i="3"/>
  <c r="S156" i="3"/>
  <c r="R156" i="3"/>
  <c r="S155" i="3"/>
  <c r="R155" i="3"/>
  <c r="S154" i="3"/>
  <c r="R154" i="3"/>
  <c r="S153" i="3"/>
  <c r="R153" i="3"/>
  <c r="S152" i="3"/>
  <c r="T152" i="3" s="1"/>
  <c r="S129" i="3"/>
  <c r="R129" i="3"/>
  <c r="S128" i="3"/>
  <c r="R128" i="3"/>
  <c r="S127" i="3"/>
  <c r="R127" i="3"/>
  <c r="S126" i="3"/>
  <c r="R126" i="3"/>
  <c r="S125" i="3"/>
  <c r="R125" i="3"/>
  <c r="S124" i="3"/>
  <c r="R124" i="3"/>
  <c r="S123" i="3"/>
  <c r="R123" i="3"/>
  <c r="S122" i="3"/>
  <c r="R122" i="3"/>
  <c r="S119" i="3"/>
  <c r="R119" i="3"/>
  <c r="S118" i="3"/>
  <c r="R118" i="3"/>
  <c r="S117" i="3"/>
  <c r="R117" i="3"/>
  <c r="S116" i="3"/>
  <c r="R116" i="3"/>
  <c r="S115" i="3"/>
  <c r="R115" i="3"/>
  <c r="S114" i="3"/>
  <c r="R114" i="3"/>
  <c r="S113" i="3"/>
  <c r="R113" i="3"/>
  <c r="S112" i="3"/>
  <c r="R112" i="3"/>
  <c r="S111" i="3"/>
  <c r="R111" i="3"/>
  <c r="S110" i="3"/>
  <c r="R110" i="3"/>
  <c r="S109" i="3"/>
  <c r="R109" i="3"/>
  <c r="S108" i="3"/>
  <c r="R108" i="3"/>
  <c r="S107" i="3"/>
  <c r="R107" i="3"/>
  <c r="S106" i="3"/>
  <c r="R106" i="3"/>
  <c r="S105" i="3"/>
  <c r="R105" i="3"/>
  <c r="S104" i="3"/>
  <c r="R104" i="3"/>
  <c r="S93" i="3"/>
  <c r="R93" i="3"/>
  <c r="S88" i="3"/>
  <c r="R88" i="3"/>
  <c r="S75" i="3"/>
  <c r="R75" i="3"/>
  <c r="S74" i="3"/>
  <c r="R74" i="3"/>
  <c r="S73" i="3"/>
  <c r="R73" i="3"/>
  <c r="E133" i="25"/>
  <c r="D133" i="25"/>
  <c r="F132" i="25"/>
  <c r="D124" i="25"/>
  <c r="D126" i="25"/>
  <c r="D128" i="25"/>
  <c r="E131" i="25"/>
  <c r="D131" i="25"/>
  <c r="E128" i="25"/>
  <c r="E126" i="25"/>
  <c r="E124" i="25"/>
  <c r="F130" i="25"/>
  <c r="F129" i="25"/>
  <c r="F127" i="25"/>
  <c r="F125" i="25"/>
  <c r="F123" i="25"/>
  <c r="D122" i="25"/>
  <c r="E120" i="25"/>
  <c r="D120" i="25"/>
  <c r="E118" i="25"/>
  <c r="F118" i="25" s="1"/>
  <c r="E112" i="25"/>
  <c r="D112" i="25"/>
  <c r="E109" i="25"/>
  <c r="F111" i="25"/>
  <c r="S225" i="3" l="1"/>
  <c r="D134" i="25"/>
  <c r="G285" i="31"/>
  <c r="S209" i="3"/>
  <c r="E362" i="6"/>
  <c r="D305" i="6"/>
  <c r="C248" i="31"/>
  <c r="E285" i="31"/>
  <c r="P259" i="3"/>
  <c r="N259" i="3"/>
  <c r="L259" i="3"/>
  <c r="H259" i="3"/>
  <c r="F259" i="3"/>
  <c r="R222" i="3"/>
  <c r="R242" i="3"/>
  <c r="E134" i="25"/>
  <c r="F109" i="25"/>
  <c r="Q259" i="3"/>
  <c r="M259" i="3"/>
  <c r="G259" i="3"/>
  <c r="R244" i="3"/>
  <c r="J321" i="6"/>
  <c r="F362" i="6"/>
  <c r="K269" i="6"/>
  <c r="F285" i="31"/>
  <c r="H285" i="31"/>
  <c r="J362" i="6"/>
  <c r="I102" i="6"/>
  <c r="K362" i="6"/>
  <c r="K304" i="6"/>
  <c r="J102" i="6"/>
  <c r="K208" i="6"/>
  <c r="K219" i="31"/>
  <c r="K194" i="31"/>
  <c r="I91" i="31"/>
  <c r="J91" i="31"/>
  <c r="K180" i="31"/>
  <c r="K168" i="31"/>
  <c r="L259" i="31"/>
  <c r="K111" i="31"/>
  <c r="K150" i="31"/>
  <c r="K223" i="31"/>
  <c r="D248" i="31"/>
  <c r="E248" i="31"/>
  <c r="J258" i="31"/>
  <c r="F248" i="31"/>
  <c r="G248" i="31"/>
  <c r="H248" i="31"/>
  <c r="K158" i="31"/>
  <c r="E305" i="6"/>
  <c r="K321" i="6"/>
  <c r="K180" i="6"/>
  <c r="G305" i="6"/>
  <c r="H305" i="6"/>
  <c r="R196" i="3"/>
  <c r="J259" i="3"/>
  <c r="R233" i="3"/>
  <c r="O259" i="3"/>
  <c r="S222" i="3"/>
  <c r="D259" i="3"/>
  <c r="K259" i="3"/>
  <c r="E259" i="3"/>
  <c r="S233" i="3"/>
  <c r="R240" i="3"/>
  <c r="K191" i="6"/>
  <c r="K224" i="6"/>
  <c r="K200" i="6"/>
  <c r="J41" i="6"/>
  <c r="L324" i="6"/>
  <c r="L338" i="6"/>
  <c r="L344" i="6"/>
  <c r="L346" i="6"/>
  <c r="L322" i="6"/>
  <c r="L323" i="6"/>
  <c r="K258" i="31"/>
  <c r="F133" i="25"/>
  <c r="T111" i="3"/>
  <c r="T112" i="3"/>
  <c r="T116" i="3"/>
  <c r="T117" i="3"/>
  <c r="T247" i="3"/>
  <c r="T251" i="3"/>
  <c r="K138" i="6"/>
  <c r="K206" i="31"/>
  <c r="T73" i="3"/>
  <c r="T88" i="3"/>
  <c r="T93" i="3"/>
  <c r="T106" i="3"/>
  <c r="T122" i="3"/>
  <c r="T123" i="3"/>
  <c r="T124" i="3"/>
  <c r="T125" i="3"/>
  <c r="T126" i="3"/>
  <c r="T127" i="3"/>
  <c r="T128" i="3"/>
  <c r="T129" i="3"/>
  <c r="T161" i="3"/>
  <c r="T162" i="3"/>
  <c r="T163" i="3"/>
  <c r="T165" i="3"/>
  <c r="T166" i="3"/>
  <c r="T167" i="3"/>
  <c r="T168" i="3"/>
  <c r="T169" i="3"/>
  <c r="T170" i="3"/>
  <c r="T171" i="3"/>
  <c r="T172" i="3"/>
  <c r="T173" i="3"/>
  <c r="T155" i="3"/>
  <c r="T153" i="3"/>
  <c r="T154" i="3"/>
  <c r="T115" i="3"/>
  <c r="T114" i="3"/>
  <c r="T174" i="3"/>
  <c r="T175" i="3"/>
  <c r="T176" i="3"/>
  <c r="T177" i="3"/>
  <c r="T178" i="3"/>
  <c r="T179" i="3"/>
  <c r="T180" i="3"/>
  <c r="T181" i="3"/>
  <c r="T249" i="3"/>
  <c r="T160" i="3"/>
  <c r="T159" i="3"/>
  <c r="T158" i="3"/>
  <c r="T157" i="3"/>
  <c r="T156" i="3"/>
  <c r="T75" i="3"/>
  <c r="T105" i="3"/>
  <c r="T110" i="3"/>
  <c r="T119" i="3"/>
  <c r="T182" i="3"/>
  <c r="T183" i="3"/>
  <c r="T184" i="3"/>
  <c r="T223" i="3"/>
  <c r="T224" i="3"/>
  <c r="T234" i="3"/>
  <c r="T235" i="3"/>
  <c r="T239" i="3"/>
  <c r="T241" i="3"/>
  <c r="R225" i="3"/>
  <c r="T225" i="3" s="1"/>
  <c r="F126" i="25"/>
  <c r="F131" i="25"/>
  <c r="T108" i="3"/>
  <c r="T107" i="3"/>
  <c r="I236" i="31"/>
  <c r="K236" i="31" s="1"/>
  <c r="K176" i="31"/>
  <c r="I227" i="31"/>
  <c r="K227" i="31" s="1"/>
  <c r="K31" i="31"/>
  <c r="K157" i="6"/>
  <c r="K159" i="6"/>
  <c r="K161" i="6"/>
  <c r="K163" i="6"/>
  <c r="K165" i="6"/>
  <c r="K172" i="6"/>
  <c r="K115" i="6"/>
  <c r="K117" i="6"/>
  <c r="K126" i="6"/>
  <c r="K110" i="31"/>
  <c r="K112" i="31"/>
  <c r="K122" i="31"/>
  <c r="K124" i="31"/>
  <c r="K126" i="31"/>
  <c r="K128" i="31"/>
  <c r="K132" i="31"/>
  <c r="K140" i="31"/>
  <c r="K142" i="31"/>
  <c r="K144" i="31"/>
  <c r="K134" i="31"/>
  <c r="K130" i="31"/>
  <c r="K114" i="31"/>
  <c r="K116" i="31"/>
  <c r="K118" i="31"/>
  <c r="K120" i="31"/>
  <c r="K136" i="6"/>
  <c r="K134" i="6"/>
  <c r="K132" i="6"/>
  <c r="K130" i="6"/>
  <c r="K128" i="6"/>
  <c r="K124" i="6"/>
  <c r="R238" i="3"/>
  <c r="J260" i="31"/>
  <c r="K326" i="6"/>
  <c r="J40" i="31"/>
  <c r="S242" i="3"/>
  <c r="F124" i="25"/>
  <c r="T74" i="3"/>
  <c r="T104" i="3"/>
  <c r="T109" i="3"/>
  <c r="T113" i="3"/>
  <c r="T118" i="3"/>
  <c r="T228" i="3"/>
  <c r="T229" i="3"/>
  <c r="T231" i="3"/>
  <c r="T243" i="3"/>
  <c r="S238" i="3"/>
  <c r="S240" i="3"/>
  <c r="S244" i="3"/>
  <c r="S246" i="3"/>
  <c r="K46" i="6"/>
  <c r="K52" i="6"/>
  <c r="K66" i="6"/>
  <c r="K71" i="6"/>
  <c r="K75" i="6"/>
  <c r="K93" i="6"/>
  <c r="K83" i="6"/>
  <c r="K84" i="6"/>
  <c r="K106" i="6"/>
  <c r="K260" i="31"/>
  <c r="K22" i="6"/>
  <c r="L325" i="6"/>
  <c r="L340" i="6"/>
  <c r="J326" i="6"/>
  <c r="K113" i="31"/>
  <c r="K115" i="31"/>
  <c r="K117" i="31"/>
  <c r="K119" i="31"/>
  <c r="K121" i="31"/>
  <c r="K123" i="31"/>
  <c r="K125" i="31"/>
  <c r="K127" i="31"/>
  <c r="K129" i="31"/>
  <c r="K131" i="31"/>
  <c r="K133" i="31"/>
  <c r="K135" i="31"/>
  <c r="K141" i="31"/>
  <c r="K143" i="31"/>
  <c r="K145" i="31"/>
  <c r="I41" i="6"/>
  <c r="K123" i="6"/>
  <c r="K125" i="6"/>
  <c r="K127" i="6"/>
  <c r="K129" i="6"/>
  <c r="K131" i="6"/>
  <c r="K133" i="6"/>
  <c r="K135" i="6"/>
  <c r="K137" i="6"/>
  <c r="K158" i="6"/>
  <c r="K160" i="6"/>
  <c r="K162" i="6"/>
  <c r="K164" i="6"/>
  <c r="K166" i="6"/>
  <c r="K116" i="6"/>
  <c r="J122" i="6"/>
  <c r="I122" i="6"/>
  <c r="K107" i="31"/>
  <c r="K101" i="31"/>
  <c r="K108" i="31"/>
  <c r="K96" i="31"/>
  <c r="K102" i="31"/>
  <c r="K109" i="31"/>
  <c r="K120" i="6"/>
  <c r="K119" i="6"/>
  <c r="K118" i="6"/>
  <c r="K114" i="6"/>
  <c r="K86" i="31"/>
  <c r="K90" i="31"/>
  <c r="K50" i="31"/>
  <c r="K83" i="31"/>
  <c r="K95" i="31"/>
  <c r="K80" i="31"/>
  <c r="K53" i="31"/>
  <c r="K92" i="31"/>
  <c r="K103" i="31"/>
  <c r="K104" i="31"/>
  <c r="K52" i="31"/>
  <c r="K58" i="31"/>
  <c r="K84" i="31"/>
  <c r="K66" i="31"/>
  <c r="K64" i="31"/>
  <c r="K51" i="31"/>
  <c r="K54" i="31"/>
  <c r="K99" i="31"/>
  <c r="K94" i="31"/>
  <c r="K100" i="31"/>
  <c r="K98" i="31"/>
  <c r="K73" i="31"/>
  <c r="K69" i="31"/>
  <c r="K93" i="31"/>
  <c r="K82" i="31"/>
  <c r="K97" i="31"/>
  <c r="K61" i="31"/>
  <c r="K77" i="31"/>
  <c r="K72" i="31"/>
  <c r="K55" i="31"/>
  <c r="K61" i="6"/>
  <c r="K21" i="6"/>
  <c r="K112" i="6"/>
  <c r="K78" i="6"/>
  <c r="K85" i="6"/>
  <c r="K88" i="6"/>
  <c r="K94" i="6"/>
  <c r="K97" i="6"/>
  <c r="K99" i="6"/>
  <c r="K89" i="6"/>
  <c r="K59" i="6"/>
  <c r="K104" i="6"/>
  <c r="K107" i="6"/>
  <c r="K110" i="6"/>
  <c r="K113" i="6"/>
  <c r="I40" i="31"/>
  <c r="K35" i="31"/>
  <c r="K34" i="31"/>
  <c r="K32" i="31"/>
  <c r="K40" i="6"/>
  <c r="K62" i="31"/>
  <c r="K78" i="31"/>
  <c r="K87" i="31"/>
  <c r="L267" i="31"/>
  <c r="L261" i="31"/>
  <c r="K38" i="31"/>
  <c r="K41" i="31"/>
  <c r="K44" i="31"/>
  <c r="K47" i="31"/>
  <c r="K49" i="31"/>
  <c r="K71" i="31"/>
  <c r="K76" i="31"/>
  <c r="K85" i="31"/>
  <c r="K88" i="31"/>
  <c r="K70" i="31"/>
  <c r="K81" i="31"/>
  <c r="K79" i="31"/>
  <c r="K45" i="31"/>
  <c r="L265" i="31"/>
  <c r="L257" i="31"/>
  <c r="K33" i="31"/>
  <c r="K39" i="31"/>
  <c r="K42" i="31"/>
  <c r="K59" i="31"/>
  <c r="K63" i="31"/>
  <c r="K67" i="31"/>
  <c r="K48" i="31"/>
  <c r="L264" i="31"/>
  <c r="K43" i="31"/>
  <c r="K57" i="31"/>
  <c r="K60" i="31"/>
  <c r="K65" i="31"/>
  <c r="K68" i="31"/>
  <c r="L263" i="31"/>
  <c r="L262" i="31"/>
  <c r="K36" i="31"/>
  <c r="K46" i="31"/>
  <c r="L266" i="31"/>
  <c r="L268" i="31"/>
  <c r="K37" i="31"/>
  <c r="K23" i="6"/>
  <c r="J25" i="6"/>
  <c r="I25" i="6"/>
  <c r="K20" i="6"/>
  <c r="K24" i="6"/>
  <c r="L256" i="31"/>
  <c r="K38" i="6"/>
  <c r="K44" i="6"/>
  <c r="K50" i="6"/>
  <c r="K60" i="6"/>
  <c r="K64" i="6"/>
  <c r="K69" i="6"/>
  <c r="K77" i="6"/>
  <c r="K90" i="6"/>
  <c r="K55" i="6"/>
  <c r="K57" i="6"/>
  <c r="K101" i="6"/>
  <c r="K82" i="6"/>
  <c r="K95" i="6"/>
  <c r="K42" i="6"/>
  <c r="K48" i="6"/>
  <c r="K54" i="6"/>
  <c r="K56" i="6"/>
  <c r="K67" i="6"/>
  <c r="K73" i="6"/>
  <c r="K92" i="6"/>
  <c r="K96" i="6"/>
  <c r="K105" i="6"/>
  <c r="K108" i="6"/>
  <c r="K111" i="6"/>
  <c r="K98" i="6"/>
  <c r="K103" i="6"/>
  <c r="K37" i="6"/>
  <c r="K43" i="6"/>
  <c r="K49" i="6"/>
  <c r="K58" i="6"/>
  <c r="K63" i="6"/>
  <c r="K68" i="6"/>
  <c r="K76" i="6"/>
  <c r="K81" i="6"/>
  <c r="L337" i="6"/>
  <c r="K47" i="6"/>
  <c r="K53" i="6"/>
  <c r="K62" i="6"/>
  <c r="K74" i="6"/>
  <c r="K72" i="6"/>
  <c r="K79" i="6"/>
  <c r="K86" i="6"/>
  <c r="K39" i="6"/>
  <c r="K45" i="6"/>
  <c r="K51" i="6"/>
  <c r="K91" i="6"/>
  <c r="K65" i="6"/>
  <c r="K70" i="6"/>
  <c r="K80" i="6"/>
  <c r="K87" i="6"/>
  <c r="K100" i="6"/>
  <c r="K109" i="6"/>
  <c r="L342" i="6"/>
  <c r="R246" i="3"/>
  <c r="T245" i="3"/>
  <c r="T237" i="3"/>
  <c r="T236" i="3"/>
  <c r="T232" i="3"/>
  <c r="T230" i="3"/>
  <c r="T227" i="3"/>
  <c r="T226" i="3"/>
  <c r="F128" i="25"/>
  <c r="V103" i="23"/>
  <c r="U103" i="23"/>
  <c r="E103" i="23"/>
  <c r="F103" i="23"/>
  <c r="G103" i="23"/>
  <c r="H103" i="23"/>
  <c r="I103" i="23"/>
  <c r="J103" i="23"/>
  <c r="K103" i="23"/>
  <c r="L103" i="23"/>
  <c r="M103" i="23"/>
  <c r="N103" i="23"/>
  <c r="O103" i="23"/>
  <c r="P103" i="23"/>
  <c r="Q103" i="23"/>
  <c r="D103" i="23"/>
  <c r="V100" i="23"/>
  <c r="U100" i="23"/>
  <c r="E100" i="23"/>
  <c r="F100" i="23"/>
  <c r="G100" i="23"/>
  <c r="H100" i="23"/>
  <c r="I100" i="23"/>
  <c r="J100" i="23"/>
  <c r="K100" i="23"/>
  <c r="L100" i="23"/>
  <c r="M100" i="23"/>
  <c r="N100" i="23"/>
  <c r="O100" i="23"/>
  <c r="P100" i="23"/>
  <c r="Q100" i="23"/>
  <c r="D100" i="23"/>
  <c r="V94" i="23"/>
  <c r="U94" i="23"/>
  <c r="E94" i="23"/>
  <c r="F94" i="23"/>
  <c r="G94" i="23"/>
  <c r="H94" i="23"/>
  <c r="I94" i="23"/>
  <c r="J94" i="23"/>
  <c r="K94" i="23"/>
  <c r="L94" i="23"/>
  <c r="M94" i="23"/>
  <c r="N94" i="23"/>
  <c r="O94" i="23"/>
  <c r="P94" i="23"/>
  <c r="Q94" i="23"/>
  <c r="D94" i="23"/>
  <c r="T242" i="3" l="1"/>
  <c r="T222" i="3"/>
  <c r="L321" i="6"/>
  <c r="L362" i="6"/>
  <c r="J285" i="31"/>
  <c r="K102" i="6"/>
  <c r="K285" i="31"/>
  <c r="K91" i="31"/>
  <c r="L258" i="31"/>
  <c r="L260" i="31"/>
  <c r="J248" i="31"/>
  <c r="K41" i="6"/>
  <c r="T240" i="3"/>
  <c r="T233" i="3"/>
  <c r="T238" i="3"/>
  <c r="T244" i="3"/>
  <c r="L326" i="6"/>
  <c r="T246" i="3"/>
  <c r="I238" i="31"/>
  <c r="K238" i="31" s="1"/>
  <c r="I237" i="31"/>
  <c r="K237" i="31" s="1"/>
  <c r="I228" i="31"/>
  <c r="K228" i="31" s="1"/>
  <c r="K40" i="31"/>
  <c r="K122" i="6"/>
  <c r="K25" i="6"/>
  <c r="V87" i="23"/>
  <c r="U87" i="23"/>
  <c r="E87" i="23"/>
  <c r="G87" i="23"/>
  <c r="H87" i="23"/>
  <c r="I87" i="23"/>
  <c r="J87" i="23"/>
  <c r="K87" i="23"/>
  <c r="L87" i="23"/>
  <c r="M87" i="23"/>
  <c r="N87" i="23"/>
  <c r="O87" i="23"/>
  <c r="P87" i="23"/>
  <c r="Q87" i="23"/>
  <c r="D87" i="23"/>
  <c r="V53" i="23"/>
  <c r="U53" i="23"/>
  <c r="E53" i="23"/>
  <c r="F53" i="23"/>
  <c r="G53" i="23"/>
  <c r="H53" i="23"/>
  <c r="I53" i="23"/>
  <c r="J53" i="23"/>
  <c r="K53" i="23"/>
  <c r="L53" i="23"/>
  <c r="M53" i="23"/>
  <c r="N53" i="23"/>
  <c r="O53" i="23"/>
  <c r="P53" i="23"/>
  <c r="Q53" i="23"/>
  <c r="D53" i="23"/>
  <c r="O51" i="23"/>
  <c r="U51" i="23"/>
  <c r="V51" i="23"/>
  <c r="E51" i="23"/>
  <c r="F51" i="23"/>
  <c r="G51" i="23"/>
  <c r="H51" i="23"/>
  <c r="I51" i="23"/>
  <c r="J51" i="23"/>
  <c r="K51" i="23"/>
  <c r="L51" i="23"/>
  <c r="M51" i="23"/>
  <c r="N51" i="23"/>
  <c r="P51" i="23"/>
  <c r="Q51" i="23"/>
  <c r="D51" i="23"/>
  <c r="V43" i="23"/>
  <c r="U43" i="23"/>
  <c r="E43" i="23"/>
  <c r="F43" i="23"/>
  <c r="G43" i="23"/>
  <c r="H43" i="23"/>
  <c r="I43" i="23"/>
  <c r="J43" i="23"/>
  <c r="K43" i="23"/>
  <c r="L43" i="23"/>
  <c r="M43" i="23"/>
  <c r="N43" i="23"/>
  <c r="O43" i="23"/>
  <c r="P43" i="23"/>
  <c r="Q43" i="23"/>
  <c r="D43" i="23"/>
  <c r="V35" i="23"/>
  <c r="W35" i="23" s="1"/>
  <c r="E35" i="23"/>
  <c r="F35" i="23"/>
  <c r="G35" i="23"/>
  <c r="H35" i="23"/>
  <c r="I35" i="23"/>
  <c r="J35" i="23"/>
  <c r="K35" i="23"/>
  <c r="L35" i="23"/>
  <c r="M35" i="23"/>
  <c r="N35" i="23"/>
  <c r="O35" i="23"/>
  <c r="P35" i="23"/>
  <c r="Q35" i="23"/>
  <c r="D35" i="23"/>
  <c r="V15" i="23"/>
  <c r="U15" i="23"/>
  <c r="E15" i="23"/>
  <c r="F15" i="23"/>
  <c r="G15" i="23"/>
  <c r="H15" i="23"/>
  <c r="I15" i="23"/>
  <c r="J15" i="23"/>
  <c r="K15" i="23"/>
  <c r="L15" i="23"/>
  <c r="M15" i="23"/>
  <c r="N15" i="23"/>
  <c r="O15" i="23"/>
  <c r="P15" i="23"/>
  <c r="Q15" i="23"/>
  <c r="D15" i="23"/>
  <c r="V13" i="23"/>
  <c r="U13" i="23"/>
  <c r="W13" i="23" s="1"/>
  <c r="V9" i="23"/>
  <c r="U9" i="23"/>
  <c r="E13" i="23"/>
  <c r="F13" i="23"/>
  <c r="G13" i="23"/>
  <c r="H13" i="23"/>
  <c r="I13" i="23"/>
  <c r="J13" i="23"/>
  <c r="K13" i="23"/>
  <c r="L13" i="23"/>
  <c r="M13" i="23"/>
  <c r="N13" i="23"/>
  <c r="O13" i="23"/>
  <c r="P13" i="23"/>
  <c r="Q13" i="23"/>
  <c r="D13" i="23"/>
  <c r="E9" i="23"/>
  <c r="F9" i="23"/>
  <c r="G9" i="23"/>
  <c r="H9" i="23"/>
  <c r="I9" i="23"/>
  <c r="I104" i="23" s="1"/>
  <c r="J9" i="23"/>
  <c r="K9" i="23"/>
  <c r="L9" i="23"/>
  <c r="L104" i="23" s="1"/>
  <c r="M9" i="23"/>
  <c r="N9" i="23"/>
  <c r="O9" i="23"/>
  <c r="P9" i="23"/>
  <c r="Q9" i="23"/>
  <c r="D9" i="23"/>
  <c r="R10" i="23"/>
  <c r="S10" i="23"/>
  <c r="W10" i="23"/>
  <c r="R11" i="23"/>
  <c r="S11" i="23"/>
  <c r="T11" i="23" s="1"/>
  <c r="W11" i="23"/>
  <c r="R12" i="23"/>
  <c r="S12" i="23"/>
  <c r="W12" i="23"/>
  <c r="R14" i="23"/>
  <c r="S14" i="23"/>
  <c r="W14" i="23"/>
  <c r="R16" i="23"/>
  <c r="S16" i="23"/>
  <c r="W16" i="23"/>
  <c r="R17" i="23"/>
  <c r="S17" i="23"/>
  <c r="T17" i="23" s="1"/>
  <c r="W17" i="23"/>
  <c r="R18" i="23"/>
  <c r="S18" i="23"/>
  <c r="W18" i="23"/>
  <c r="R19" i="23"/>
  <c r="S19" i="23"/>
  <c r="W19" i="23"/>
  <c r="R20" i="23"/>
  <c r="S20" i="23"/>
  <c r="W20" i="23"/>
  <c r="R21" i="23"/>
  <c r="S21" i="23"/>
  <c r="W21" i="23"/>
  <c r="R22" i="23"/>
  <c r="S22" i="23"/>
  <c r="W22" i="23"/>
  <c r="R23" i="23"/>
  <c r="S23" i="23"/>
  <c r="W23" i="23"/>
  <c r="R24" i="23"/>
  <c r="S24" i="23"/>
  <c r="W24" i="23"/>
  <c r="R25" i="23"/>
  <c r="S25" i="23"/>
  <c r="W25" i="23"/>
  <c r="R26" i="23"/>
  <c r="S26" i="23"/>
  <c r="W26" i="23"/>
  <c r="R27" i="23"/>
  <c r="S27" i="23"/>
  <c r="W27" i="23"/>
  <c r="R28" i="23"/>
  <c r="S28" i="23"/>
  <c r="W28" i="23"/>
  <c r="R29" i="23"/>
  <c r="S29" i="23"/>
  <c r="T29" i="23" s="1"/>
  <c r="W29" i="23"/>
  <c r="R30" i="23"/>
  <c r="S30" i="23"/>
  <c r="W30" i="23"/>
  <c r="R31" i="23"/>
  <c r="S31" i="23"/>
  <c r="W31" i="23"/>
  <c r="R32" i="23"/>
  <c r="S32" i="23"/>
  <c r="W32" i="23"/>
  <c r="R33" i="23"/>
  <c r="S33" i="23"/>
  <c r="W33" i="23"/>
  <c r="R34" i="23"/>
  <c r="S34" i="23"/>
  <c r="W34" i="23"/>
  <c r="R35" i="23"/>
  <c r="R36" i="23"/>
  <c r="S36" i="23"/>
  <c r="W36" i="23"/>
  <c r="R37" i="23"/>
  <c r="S37" i="23"/>
  <c r="W37" i="23"/>
  <c r="R38" i="23"/>
  <c r="S38" i="23"/>
  <c r="W38" i="23"/>
  <c r="R39" i="23"/>
  <c r="S39" i="23"/>
  <c r="W39" i="23"/>
  <c r="R40" i="23"/>
  <c r="S40" i="23"/>
  <c r="W40" i="23"/>
  <c r="R41" i="23"/>
  <c r="S41" i="23"/>
  <c r="W41" i="23"/>
  <c r="R42" i="23"/>
  <c r="S42" i="23"/>
  <c r="W42" i="23"/>
  <c r="R44" i="23"/>
  <c r="S44" i="23"/>
  <c r="W44" i="23"/>
  <c r="R45" i="23"/>
  <c r="S45" i="23"/>
  <c r="W45" i="23"/>
  <c r="R46" i="23"/>
  <c r="S46" i="23"/>
  <c r="W46" i="23"/>
  <c r="R47" i="23"/>
  <c r="S47" i="23"/>
  <c r="W47" i="23"/>
  <c r="R48" i="23"/>
  <c r="S48" i="23"/>
  <c r="W48" i="23"/>
  <c r="R49" i="23"/>
  <c r="S49" i="23"/>
  <c r="W49" i="23"/>
  <c r="R50" i="23"/>
  <c r="S50" i="23"/>
  <c r="W50" i="23"/>
  <c r="W51" i="23"/>
  <c r="R52" i="23"/>
  <c r="S52" i="23"/>
  <c r="W52" i="23"/>
  <c r="R54" i="23"/>
  <c r="S54" i="23"/>
  <c r="W54" i="23"/>
  <c r="R55" i="23"/>
  <c r="S55" i="23"/>
  <c r="W55" i="23"/>
  <c r="R56" i="23"/>
  <c r="S56" i="23"/>
  <c r="W56" i="23"/>
  <c r="R57" i="23"/>
  <c r="S57" i="23"/>
  <c r="W57" i="23"/>
  <c r="R58" i="23"/>
  <c r="S58" i="23"/>
  <c r="W58" i="23"/>
  <c r="R59" i="23"/>
  <c r="S59" i="23"/>
  <c r="W59" i="23"/>
  <c r="R60" i="23"/>
  <c r="S60" i="23"/>
  <c r="W60" i="23"/>
  <c r="R61" i="23"/>
  <c r="S61" i="23"/>
  <c r="W61" i="23"/>
  <c r="R62" i="23"/>
  <c r="S62" i="23"/>
  <c r="W62" i="23"/>
  <c r="R63" i="23"/>
  <c r="S63" i="23"/>
  <c r="W63" i="23"/>
  <c r="R64" i="23"/>
  <c r="S64" i="23"/>
  <c r="W64" i="23"/>
  <c r="R65" i="23"/>
  <c r="S65" i="23"/>
  <c r="W65" i="23"/>
  <c r="R66" i="23"/>
  <c r="S66" i="23"/>
  <c r="W66" i="23"/>
  <c r="R67" i="23"/>
  <c r="S67" i="23"/>
  <c r="W67" i="23"/>
  <c r="R68" i="23"/>
  <c r="S68" i="23"/>
  <c r="W68" i="23"/>
  <c r="R69" i="23"/>
  <c r="S69" i="23"/>
  <c r="W69" i="23"/>
  <c r="R70" i="23"/>
  <c r="S70" i="23"/>
  <c r="W70" i="23"/>
  <c r="R71" i="23"/>
  <c r="S71" i="23"/>
  <c r="W71" i="23"/>
  <c r="R72" i="23"/>
  <c r="S72" i="23"/>
  <c r="W72" i="23"/>
  <c r="R73" i="23"/>
  <c r="S73" i="23"/>
  <c r="W73" i="23"/>
  <c r="R74" i="23"/>
  <c r="S74" i="23"/>
  <c r="W74" i="23"/>
  <c r="R75" i="23"/>
  <c r="S75" i="23"/>
  <c r="W75" i="23"/>
  <c r="R76" i="23"/>
  <c r="S76" i="23"/>
  <c r="W76" i="23"/>
  <c r="R77" i="23"/>
  <c r="S77" i="23"/>
  <c r="W77" i="23"/>
  <c r="R78" i="23"/>
  <c r="S78" i="23"/>
  <c r="W78" i="23"/>
  <c r="R79" i="23"/>
  <c r="S79" i="23"/>
  <c r="W79" i="23"/>
  <c r="R80" i="23"/>
  <c r="S80" i="23"/>
  <c r="W80" i="23"/>
  <c r="R81" i="23"/>
  <c r="S81" i="23"/>
  <c r="W81" i="23"/>
  <c r="R82" i="23"/>
  <c r="S82" i="23"/>
  <c r="W82" i="23"/>
  <c r="R83" i="23"/>
  <c r="S83" i="23"/>
  <c r="W83" i="23"/>
  <c r="R84" i="23"/>
  <c r="S84" i="23"/>
  <c r="W84" i="23"/>
  <c r="R85" i="23"/>
  <c r="S85" i="23"/>
  <c r="W85" i="23"/>
  <c r="R86" i="23"/>
  <c r="S86" i="23"/>
  <c r="W86" i="23"/>
  <c r="R88" i="23"/>
  <c r="S88" i="23"/>
  <c r="W88" i="23"/>
  <c r="R89" i="23"/>
  <c r="S89" i="23"/>
  <c r="W89" i="23"/>
  <c r="R90" i="23"/>
  <c r="S90" i="23"/>
  <c r="W90" i="23"/>
  <c r="R91" i="23"/>
  <c r="S91" i="23"/>
  <c r="W91" i="23"/>
  <c r="R92" i="23"/>
  <c r="S92" i="23"/>
  <c r="W92" i="23"/>
  <c r="R93" i="23"/>
  <c r="S93" i="23"/>
  <c r="W93" i="23"/>
  <c r="R94" i="23"/>
  <c r="S94" i="23"/>
  <c r="W94" i="23"/>
  <c r="R95" i="23"/>
  <c r="S95" i="23"/>
  <c r="W95" i="23"/>
  <c r="R96" i="23"/>
  <c r="S96" i="23"/>
  <c r="W96" i="23"/>
  <c r="R97" i="23"/>
  <c r="S97" i="23"/>
  <c r="W97" i="23"/>
  <c r="R98" i="23"/>
  <c r="S98" i="23"/>
  <c r="W98" i="23"/>
  <c r="R99" i="23"/>
  <c r="S99" i="23"/>
  <c r="W99" i="23"/>
  <c r="R100" i="23"/>
  <c r="S100" i="23"/>
  <c r="W100" i="23"/>
  <c r="R101" i="23"/>
  <c r="S101" i="23"/>
  <c r="W101" i="23"/>
  <c r="R102" i="23"/>
  <c r="S102" i="23"/>
  <c r="W102" i="23"/>
  <c r="R103" i="23"/>
  <c r="S103" i="23"/>
  <c r="W103" i="23"/>
  <c r="W8" i="23"/>
  <c r="R8" i="23"/>
  <c r="S8" i="23"/>
  <c r="O104" i="23" l="1"/>
  <c r="D104" i="23"/>
  <c r="T27" i="23"/>
  <c r="W53" i="23"/>
  <c r="F104" i="23"/>
  <c r="Q104" i="23"/>
  <c r="K104" i="23"/>
  <c r="E104" i="23"/>
  <c r="P104" i="23"/>
  <c r="J104" i="23"/>
  <c r="L285" i="31"/>
  <c r="T76" i="23"/>
  <c r="T66" i="23"/>
  <c r="T64" i="23"/>
  <c r="T38" i="23"/>
  <c r="T10" i="23"/>
  <c r="T60" i="23"/>
  <c r="T83" i="23"/>
  <c r="W43" i="23"/>
  <c r="T77" i="23"/>
  <c r="R13" i="23"/>
  <c r="T57" i="23"/>
  <c r="T26" i="23"/>
  <c r="T22" i="23"/>
  <c r="T20" i="23"/>
  <c r="N104" i="23"/>
  <c r="H104" i="23"/>
  <c r="R104" i="23" s="1"/>
  <c r="T101" i="23"/>
  <c r="T95" i="23"/>
  <c r="T86" i="23"/>
  <c r="T84" i="23"/>
  <c r="T72" i="23"/>
  <c r="M104" i="23"/>
  <c r="G104" i="23"/>
  <c r="V104" i="23"/>
  <c r="T92" i="23"/>
  <c r="T58" i="23"/>
  <c r="T50" i="23"/>
  <c r="T48" i="23"/>
  <c r="T41" i="23"/>
  <c r="T33" i="23"/>
  <c r="T102" i="23"/>
  <c r="T81" i="23"/>
  <c r="T78" i="23"/>
  <c r="T12" i="23"/>
  <c r="I241" i="31"/>
  <c r="K241" i="31" s="1"/>
  <c r="I240" i="31"/>
  <c r="K240" i="31" s="1"/>
  <c r="I239" i="31"/>
  <c r="K239" i="31" s="1"/>
  <c r="I229" i="31"/>
  <c r="K229" i="31" s="1"/>
  <c r="T74" i="23"/>
  <c r="S35" i="23"/>
  <c r="T35" i="23" s="1"/>
  <c r="T8" i="23"/>
  <c r="T99" i="23"/>
  <c r="T93" i="23"/>
  <c r="T82" i="23"/>
  <c r="T80" i="23"/>
  <c r="T65" i="23"/>
  <c r="T63" i="23"/>
  <c r="T61" i="23"/>
  <c r="T49" i="23"/>
  <c r="T44" i="23"/>
  <c r="T42" i="23"/>
  <c r="T39" i="23"/>
  <c r="T34" i="23"/>
  <c r="T32" i="23"/>
  <c r="T25" i="23"/>
  <c r="T23" i="23"/>
  <c r="T19" i="23"/>
  <c r="T18" i="23"/>
  <c r="W9" i="23"/>
  <c r="U104" i="23"/>
  <c r="W104" i="23" s="1"/>
  <c r="W15" i="23"/>
  <c r="T98" i="23"/>
  <c r="T71" i="23"/>
  <c r="T69" i="23"/>
  <c r="T67" i="23"/>
  <c r="T56" i="23"/>
  <c r="T24" i="23"/>
  <c r="T14" i="23"/>
  <c r="S43" i="23"/>
  <c r="R43" i="23"/>
  <c r="T40" i="23"/>
  <c r="T31" i="23"/>
  <c r="S15" i="23"/>
  <c r="T68" i="23"/>
  <c r="T36" i="23"/>
  <c r="T16" i="23"/>
  <c r="R15" i="23"/>
  <c r="R53" i="23"/>
  <c r="T96" i="23"/>
  <c r="T89" i="23"/>
  <c r="T47" i="23"/>
  <c r="T30" i="23"/>
  <c r="R51" i="23"/>
  <c r="T103" i="23"/>
  <c r="T97" i="23"/>
  <c r="T100" i="23"/>
  <c r="T91" i="23"/>
  <c r="T90" i="23"/>
  <c r="T88" i="23"/>
  <c r="T94" i="23"/>
  <c r="T85" i="23"/>
  <c r="T79" i="23"/>
  <c r="T75" i="23"/>
  <c r="T73" i="23"/>
  <c r="T70" i="23"/>
  <c r="W87" i="23"/>
  <c r="T62" i="23"/>
  <c r="T59" i="23"/>
  <c r="R87" i="23"/>
  <c r="S87" i="23"/>
  <c r="T55" i="23"/>
  <c r="T54" i="23"/>
  <c r="T52" i="23"/>
  <c r="S53" i="23"/>
  <c r="T46" i="23"/>
  <c r="T45" i="23"/>
  <c r="S51" i="23"/>
  <c r="T37" i="23"/>
  <c r="T28" i="23"/>
  <c r="T21" i="23"/>
  <c r="S9" i="23"/>
  <c r="R9" i="23"/>
  <c r="S13" i="23"/>
  <c r="T13" i="23" s="1"/>
  <c r="J15" i="31"/>
  <c r="I13" i="31"/>
  <c r="E14" i="25"/>
  <c r="T51" i="23" l="1"/>
  <c r="T43" i="23"/>
  <c r="S104" i="23"/>
  <c r="T104" i="23" s="1"/>
  <c r="I242" i="31"/>
  <c r="K242" i="31" s="1"/>
  <c r="I230" i="31"/>
  <c r="K230" i="31" s="1"/>
  <c r="T53" i="23"/>
  <c r="T15" i="23"/>
  <c r="T87" i="23"/>
  <c r="T9" i="23"/>
  <c r="I231" i="31" l="1"/>
  <c r="K231" i="31" s="1"/>
  <c r="S208" i="3"/>
  <c r="R205" i="3"/>
  <c r="R42" i="3"/>
  <c r="T10" i="3" l="1"/>
  <c r="I244" i="31"/>
  <c r="K244" i="31" s="1"/>
  <c r="I232" i="31"/>
  <c r="K232" i="31" s="1"/>
  <c r="E35" i="25"/>
  <c r="E36" i="25"/>
  <c r="E37" i="25"/>
  <c r="E38" i="25"/>
  <c r="E39" i="25"/>
  <c r="E40" i="25"/>
  <c r="E41" i="25"/>
  <c r="E42" i="25"/>
  <c r="E43" i="25"/>
  <c r="E44" i="25"/>
  <c r="E45" i="25"/>
  <c r="E46" i="25"/>
  <c r="E47" i="25"/>
  <c r="E48" i="25"/>
  <c r="E50" i="25"/>
  <c r="E52" i="25"/>
  <c r="E54" i="25"/>
  <c r="E55" i="25"/>
  <c r="E56" i="25"/>
  <c r="E57" i="25"/>
  <c r="E58" i="25"/>
  <c r="E83" i="25"/>
  <c r="E85" i="25"/>
  <c r="E86" i="25"/>
  <c r="E87" i="25"/>
  <c r="E89" i="25"/>
  <c r="E90" i="25"/>
  <c r="E91" i="25"/>
  <c r="E92" i="25"/>
  <c r="E93" i="25"/>
  <c r="E94" i="25"/>
  <c r="E96" i="25"/>
  <c r="E97" i="25"/>
  <c r="E29" i="25"/>
  <c r="E12" i="25"/>
  <c r="E13" i="25"/>
  <c r="E17" i="25"/>
  <c r="E18" i="25"/>
  <c r="E19" i="25"/>
  <c r="E20" i="25"/>
  <c r="E21" i="25"/>
  <c r="E22" i="25"/>
  <c r="E23" i="25"/>
  <c r="E24" i="25"/>
  <c r="E25" i="25"/>
  <c r="E27" i="25"/>
  <c r="E28" i="25"/>
  <c r="E30" i="25"/>
  <c r="E31" i="25"/>
  <c r="E33" i="25"/>
  <c r="E34" i="25"/>
  <c r="F107" i="25"/>
  <c r="F108" i="25"/>
  <c r="F110" i="25"/>
  <c r="F112" i="25"/>
  <c r="F113" i="25"/>
  <c r="F114" i="25"/>
  <c r="F115" i="25"/>
  <c r="F116" i="25"/>
  <c r="F117" i="25"/>
  <c r="F120" i="25"/>
  <c r="F121" i="25"/>
  <c r="F122" i="25"/>
  <c r="F134" i="25" l="1"/>
  <c r="E98" i="25"/>
  <c r="I245" i="31"/>
  <c r="K245" i="31" s="1"/>
  <c r="I233" i="31"/>
  <c r="K233" i="31" s="1"/>
  <c r="Q9" i="19"/>
  <c r="R9" i="19"/>
  <c r="V9" i="19"/>
  <c r="Q10" i="19"/>
  <c r="R10" i="19"/>
  <c r="V10" i="19"/>
  <c r="Q11" i="19"/>
  <c r="R11" i="19"/>
  <c r="V11" i="19"/>
  <c r="R12" i="19"/>
  <c r="S12" i="19" s="1"/>
  <c r="V12" i="19"/>
  <c r="Q13" i="19"/>
  <c r="V13" i="19"/>
  <c r="Q14" i="19"/>
  <c r="R14" i="19"/>
  <c r="V14" i="19"/>
  <c r="Q15" i="19"/>
  <c r="R15" i="19"/>
  <c r="V15" i="19"/>
  <c r="Q16" i="19"/>
  <c r="R16" i="19"/>
  <c r="V16" i="19"/>
  <c r="Q17" i="19"/>
  <c r="R17" i="19"/>
  <c r="V17" i="19"/>
  <c r="Q18" i="19"/>
  <c r="R18" i="19"/>
  <c r="V18" i="19"/>
  <c r="Q19" i="19"/>
  <c r="R19" i="19"/>
  <c r="V19" i="19"/>
  <c r="Q20" i="19"/>
  <c r="R20" i="19"/>
  <c r="V20" i="19"/>
  <c r="Q21" i="19"/>
  <c r="R21" i="19"/>
  <c r="V21" i="19"/>
  <c r="Q22" i="19"/>
  <c r="R22" i="19"/>
  <c r="V22" i="19"/>
  <c r="V8" i="19"/>
  <c r="R8" i="19"/>
  <c r="Q8" i="19"/>
  <c r="J269" i="31"/>
  <c r="K269" i="31"/>
  <c r="J270" i="31"/>
  <c r="K270" i="31"/>
  <c r="J271" i="31"/>
  <c r="K271" i="31"/>
  <c r="J272" i="31"/>
  <c r="K272" i="31"/>
  <c r="J273" i="31"/>
  <c r="K273" i="31"/>
  <c r="J275" i="31"/>
  <c r="K275" i="31"/>
  <c r="J277" i="31"/>
  <c r="K277" i="31"/>
  <c r="J279" i="31"/>
  <c r="K279" i="31"/>
  <c r="J280" i="31"/>
  <c r="K280" i="31"/>
  <c r="J281" i="31"/>
  <c r="K281" i="31"/>
  <c r="J282" i="31"/>
  <c r="K282" i="31"/>
  <c r="I11" i="31"/>
  <c r="J11" i="31"/>
  <c r="I12" i="31"/>
  <c r="J12" i="31"/>
  <c r="J13" i="31"/>
  <c r="I14" i="31"/>
  <c r="J14" i="31"/>
  <c r="I15" i="31"/>
  <c r="I16" i="31"/>
  <c r="J16" i="31"/>
  <c r="I17" i="31"/>
  <c r="J17" i="31"/>
  <c r="I18" i="31"/>
  <c r="J18" i="31"/>
  <c r="I19" i="31"/>
  <c r="J19" i="31"/>
  <c r="I20" i="31"/>
  <c r="J20" i="31"/>
  <c r="I21" i="31"/>
  <c r="J21" i="31"/>
  <c r="I22" i="31"/>
  <c r="J22" i="31"/>
  <c r="I23" i="31"/>
  <c r="J23" i="31"/>
  <c r="I24" i="31"/>
  <c r="J24" i="31"/>
  <c r="I25" i="31"/>
  <c r="J25" i="31"/>
  <c r="I26" i="31"/>
  <c r="J26" i="31"/>
  <c r="I27" i="31"/>
  <c r="J27" i="31"/>
  <c r="I28" i="31"/>
  <c r="J28" i="31"/>
  <c r="I29" i="31"/>
  <c r="J29" i="31"/>
  <c r="I30" i="31"/>
  <c r="J30" i="31"/>
  <c r="J10" i="31"/>
  <c r="I10" i="31"/>
  <c r="J316" i="6"/>
  <c r="K316" i="6"/>
  <c r="J317" i="6"/>
  <c r="K317" i="6"/>
  <c r="K318" i="6"/>
  <c r="L318" i="6" s="1"/>
  <c r="L319" i="6"/>
  <c r="J320" i="6"/>
  <c r="K320" i="6"/>
  <c r="J341" i="6"/>
  <c r="K341" i="6"/>
  <c r="J327" i="6"/>
  <c r="K327" i="6"/>
  <c r="J328" i="6"/>
  <c r="K328" i="6"/>
  <c r="J329" i="6"/>
  <c r="K329" i="6"/>
  <c r="J330" i="6"/>
  <c r="K330" i="6"/>
  <c r="J331" i="6"/>
  <c r="K331" i="6"/>
  <c r="J332" i="6"/>
  <c r="K332" i="6"/>
  <c r="J334" i="6"/>
  <c r="K334" i="6"/>
  <c r="J335" i="6"/>
  <c r="K335" i="6"/>
  <c r="K315" i="6"/>
  <c r="J315" i="6"/>
  <c r="I11" i="6"/>
  <c r="J11" i="6"/>
  <c r="I12" i="6"/>
  <c r="J12" i="6"/>
  <c r="I13" i="6"/>
  <c r="J13" i="6"/>
  <c r="I14" i="6"/>
  <c r="J15" i="6"/>
  <c r="K15" i="6" s="1"/>
  <c r="I16" i="6"/>
  <c r="I18" i="6"/>
  <c r="J18" i="6"/>
  <c r="I19" i="6"/>
  <c r="J19" i="6"/>
  <c r="I26" i="6"/>
  <c r="J26" i="6"/>
  <c r="I27" i="6"/>
  <c r="J27" i="6"/>
  <c r="I28" i="6"/>
  <c r="J28" i="6"/>
  <c r="I29" i="6"/>
  <c r="J29" i="6"/>
  <c r="I30" i="6"/>
  <c r="J30" i="6"/>
  <c r="I31" i="6"/>
  <c r="J31" i="6"/>
  <c r="I32" i="6"/>
  <c r="J32" i="6"/>
  <c r="I33" i="6"/>
  <c r="J33" i="6"/>
  <c r="I34" i="6"/>
  <c r="J34" i="6"/>
  <c r="I35" i="6"/>
  <c r="J35" i="6"/>
  <c r="I36" i="6"/>
  <c r="J36" i="6"/>
  <c r="J10" i="6"/>
  <c r="I10" i="6"/>
  <c r="L14" i="5"/>
  <c r="M14" i="5"/>
  <c r="L15" i="5"/>
  <c r="M15" i="5"/>
  <c r="L16" i="5"/>
  <c r="N16" i="5" s="1"/>
  <c r="L17" i="5"/>
  <c r="M17" i="5"/>
  <c r="M18" i="5"/>
  <c r="L19" i="5"/>
  <c r="M20" i="5"/>
  <c r="N20" i="5" s="1"/>
  <c r="L21" i="5"/>
  <c r="M21" i="5"/>
  <c r="L22" i="5"/>
  <c r="M22" i="5"/>
  <c r="L23" i="5"/>
  <c r="M23" i="5"/>
  <c r="L24" i="5"/>
  <c r="M24" i="5"/>
  <c r="L25" i="5"/>
  <c r="M25" i="5"/>
  <c r="L26" i="5"/>
  <c r="M26" i="5"/>
  <c r="L27" i="5"/>
  <c r="M27" i="5"/>
  <c r="L28" i="5"/>
  <c r="M28" i="5"/>
  <c r="L29" i="5"/>
  <c r="M29" i="5"/>
  <c r="L30" i="5"/>
  <c r="M30" i="5"/>
  <c r="L31" i="5"/>
  <c r="M31" i="5"/>
  <c r="L32" i="5"/>
  <c r="M32" i="5"/>
  <c r="L33" i="5"/>
  <c r="M33" i="5"/>
  <c r="M13" i="5"/>
  <c r="N13" i="5" s="1"/>
  <c r="K18" i="6" l="1"/>
  <c r="N32" i="5"/>
  <c r="N30" i="5"/>
  <c r="N22" i="5"/>
  <c r="N18" i="5"/>
  <c r="N17" i="5"/>
  <c r="N14" i="5"/>
  <c r="N26" i="5"/>
  <c r="N24" i="5"/>
  <c r="N21" i="5"/>
  <c r="N19" i="5"/>
  <c r="N28" i="5"/>
  <c r="N25" i="5"/>
  <c r="S8" i="19"/>
  <c r="S15" i="19"/>
  <c r="S14" i="19"/>
  <c r="L315" i="6"/>
  <c r="S9" i="19"/>
  <c r="S18" i="19"/>
  <c r="S20" i="19"/>
  <c r="S19" i="19"/>
  <c r="S11" i="19"/>
  <c r="S22" i="19"/>
  <c r="S16" i="19"/>
  <c r="S21" i="19"/>
  <c r="S17" i="19"/>
  <c r="S10" i="19"/>
  <c r="I246" i="31"/>
  <c r="K246" i="31" s="1"/>
  <c r="I234" i="31"/>
  <c r="K234" i="31" s="1"/>
  <c r="I235" i="31"/>
  <c r="K235" i="31" s="1"/>
  <c r="K29" i="31"/>
  <c r="K17" i="31"/>
  <c r="N31" i="5"/>
  <c r="N27" i="5"/>
  <c r="N23" i="5"/>
  <c r="N15" i="5"/>
  <c r="S13" i="19"/>
  <c r="N33" i="5"/>
  <c r="N29" i="5"/>
  <c r="K10" i="31"/>
  <c r="L277" i="31"/>
  <c r="K27" i="31"/>
  <c r="L269" i="31"/>
  <c r="L271" i="31"/>
  <c r="L279" i="31"/>
  <c r="K21" i="31"/>
  <c r="K18" i="31"/>
  <c r="K11" i="31"/>
  <c r="L332" i="6"/>
  <c r="L334" i="6"/>
  <c r="L331" i="6"/>
  <c r="L328" i="6"/>
  <c r="L335" i="6"/>
  <c r="L330" i="6"/>
  <c r="L320" i="6"/>
  <c r="L316" i="6"/>
  <c r="L341" i="6"/>
  <c r="L281" i="31"/>
  <c r="L273" i="31"/>
  <c r="K19" i="31"/>
  <c r="L280" i="31"/>
  <c r="L275" i="31"/>
  <c r="K10" i="6"/>
  <c r="L327" i="6"/>
  <c r="L317" i="6"/>
  <c r="K33" i="6"/>
  <c r="K27" i="6"/>
  <c r="L329" i="6"/>
  <c r="K12" i="6"/>
  <c r="K15" i="31"/>
  <c r="K23" i="31"/>
  <c r="K20" i="31"/>
  <c r="K25" i="31"/>
  <c r="K13" i="31"/>
  <c r="K22" i="31"/>
  <c r="L282" i="31"/>
  <c r="L270" i="31"/>
  <c r="K24" i="31"/>
  <c r="K12" i="31"/>
  <c r="L272" i="31"/>
  <c r="K26" i="31"/>
  <c r="K14" i="31"/>
  <c r="K28" i="31"/>
  <c r="K16" i="31"/>
  <c r="K30" i="31"/>
  <c r="K31" i="6"/>
  <c r="K36" i="6"/>
  <c r="K11" i="6"/>
  <c r="K30" i="6"/>
  <c r="K19" i="6"/>
  <c r="K35" i="6"/>
  <c r="K13" i="6"/>
  <c r="K29" i="6"/>
  <c r="K26" i="6"/>
  <c r="K14" i="6"/>
  <c r="K28" i="6"/>
  <c r="K16" i="6"/>
  <c r="K32" i="6"/>
  <c r="K34" i="6"/>
  <c r="I247" i="31" l="1"/>
  <c r="K247" i="31" s="1"/>
  <c r="S221" i="3"/>
  <c r="R221" i="3"/>
  <c r="S220" i="3"/>
  <c r="R220" i="3"/>
  <c r="S219" i="3"/>
  <c r="R219" i="3"/>
  <c r="S218" i="3"/>
  <c r="R218" i="3"/>
  <c r="S217" i="3"/>
  <c r="R217" i="3"/>
  <c r="S216" i="3"/>
  <c r="R216" i="3"/>
  <c r="S215" i="3"/>
  <c r="R215" i="3"/>
  <c r="S214" i="3"/>
  <c r="R214" i="3"/>
  <c r="S213" i="3"/>
  <c r="R213" i="3"/>
  <c r="S212" i="3"/>
  <c r="R212" i="3"/>
  <c r="S211" i="3"/>
  <c r="R211" i="3"/>
  <c r="S210" i="3"/>
  <c r="R210" i="3"/>
  <c r="R209" i="3"/>
  <c r="R259" i="3" s="1"/>
  <c r="R208" i="3"/>
  <c r="S207" i="3"/>
  <c r="R207" i="3"/>
  <c r="S206" i="3"/>
  <c r="R206" i="3"/>
  <c r="S205" i="3"/>
  <c r="S204" i="3"/>
  <c r="R204" i="3"/>
  <c r="S203" i="3"/>
  <c r="R203" i="3"/>
  <c r="S202" i="3"/>
  <c r="R202" i="3"/>
  <c r="S201" i="3"/>
  <c r="R201" i="3"/>
  <c r="S200" i="3"/>
  <c r="R200" i="3"/>
  <c r="S199" i="3"/>
  <c r="R199" i="3"/>
  <c r="S198" i="3"/>
  <c r="R198" i="3"/>
  <c r="S197" i="3"/>
  <c r="R197" i="3"/>
  <c r="S196" i="3"/>
  <c r="S259" i="3" s="1"/>
  <c r="S195" i="3"/>
  <c r="R195" i="3"/>
  <c r="S194" i="3"/>
  <c r="R194" i="3"/>
  <c r="S11" i="3"/>
  <c r="S12" i="3"/>
  <c r="S28" i="3"/>
  <c r="S29" i="3"/>
  <c r="S30" i="3"/>
  <c r="S31" i="3"/>
  <c r="S32" i="3"/>
  <c r="S37" i="3"/>
  <c r="S42" i="3"/>
  <c r="S43" i="3"/>
  <c r="S44" i="3"/>
  <c r="S45" i="3"/>
  <c r="S58" i="3"/>
  <c r="S63" i="3"/>
  <c r="S64" i="3"/>
  <c r="S65" i="3"/>
  <c r="S66" i="3"/>
  <c r="S67" i="3"/>
  <c r="S68" i="3"/>
  <c r="S69" i="3"/>
  <c r="S70" i="3"/>
  <c r="S71" i="3"/>
  <c r="S72" i="3"/>
  <c r="R11" i="3"/>
  <c r="R12" i="3"/>
  <c r="R28" i="3"/>
  <c r="R29" i="3"/>
  <c r="R30" i="3"/>
  <c r="R31" i="3"/>
  <c r="R32" i="3"/>
  <c r="R37" i="3"/>
  <c r="R43" i="3"/>
  <c r="R44" i="3"/>
  <c r="R45" i="3"/>
  <c r="R58" i="3"/>
  <c r="R63" i="3"/>
  <c r="R64" i="3"/>
  <c r="R65" i="3"/>
  <c r="R66" i="3"/>
  <c r="R67" i="3"/>
  <c r="R68" i="3"/>
  <c r="R69" i="3"/>
  <c r="R70" i="3"/>
  <c r="R71" i="3"/>
  <c r="R72" i="3"/>
  <c r="R185" i="3" l="1"/>
  <c r="S185" i="3"/>
  <c r="T12" i="3"/>
  <c r="T58" i="3"/>
  <c r="T204" i="3"/>
  <c r="T207" i="3"/>
  <c r="T209" i="3"/>
  <c r="T221" i="3"/>
  <c r="T45" i="3"/>
  <c r="T29" i="3"/>
  <c r="T208" i="3"/>
  <c r="T195" i="3"/>
  <c r="T214" i="3"/>
  <c r="T32" i="3"/>
  <c r="T206" i="3"/>
  <c r="T210" i="3"/>
  <c r="T64" i="3"/>
  <c r="T68" i="3"/>
  <c r="T72" i="3"/>
  <c r="T44" i="3"/>
  <c r="T219" i="3"/>
  <c r="T66" i="3"/>
  <c r="T70" i="3"/>
  <c r="T42" i="3"/>
  <c r="T28" i="3"/>
  <c r="T199" i="3"/>
  <c r="T11" i="3"/>
  <c r="T212" i="3"/>
  <c r="T197" i="3"/>
  <c r="T216" i="3"/>
  <c r="T69" i="3"/>
  <c r="T37" i="3"/>
  <c r="T30" i="3"/>
  <c r="T198" i="3"/>
  <c r="T203" i="3"/>
  <c r="T218" i="3"/>
  <c r="T67" i="3"/>
  <c r="T63" i="3"/>
  <c r="T31" i="3"/>
  <c r="T71" i="3"/>
  <c r="T65" i="3"/>
  <c r="T43" i="3"/>
  <c r="T200" i="3"/>
  <c r="T211" i="3"/>
  <c r="T215" i="3"/>
  <c r="T213" i="3"/>
  <c r="T196" i="3"/>
  <c r="T259" i="3" s="1"/>
  <c r="T217" i="3"/>
  <c r="T220" i="3"/>
  <c r="T201" i="3"/>
  <c r="T205" i="3"/>
  <c r="T194" i="3"/>
  <c r="T202" i="3"/>
  <c r="T185" i="3" l="1"/>
  <c r="I248" i="31"/>
  <c r="K248" i="31" s="1"/>
  <c r="J288" i="6"/>
  <c r="J305" i="6" s="1"/>
  <c r="I288" i="6"/>
  <c r="I305" i="6" s="1"/>
  <c r="K288" i="6" l="1"/>
  <c r="K305" i="6" s="1"/>
  <c r="J333" i="6"/>
  <c r="L333" i="6" s="1"/>
</calcChain>
</file>

<file path=xl/sharedStrings.xml><?xml version="1.0" encoding="utf-8"?>
<sst xmlns="http://schemas.openxmlformats.org/spreadsheetml/2006/main" count="1977" uniqueCount="997">
  <si>
    <t xml:space="preserve">مدرس </t>
  </si>
  <si>
    <t>الكلية</t>
  </si>
  <si>
    <t>ثانية</t>
  </si>
  <si>
    <t>سادسة</t>
  </si>
  <si>
    <t>الجملة</t>
  </si>
  <si>
    <t>ذكور</t>
  </si>
  <si>
    <t>إسم البرنامج</t>
  </si>
  <si>
    <t>إناث</t>
  </si>
  <si>
    <t>نوع الإعاقة</t>
  </si>
  <si>
    <t>اناث</t>
  </si>
  <si>
    <t>أستاذ مساعد</t>
  </si>
  <si>
    <t xml:space="preserve">أستاذ </t>
  </si>
  <si>
    <t>الإجمالى العام</t>
  </si>
  <si>
    <t>الإجمالى</t>
  </si>
  <si>
    <t>إعدادى</t>
  </si>
  <si>
    <t>أولى</t>
  </si>
  <si>
    <t>القسم / البرنامج</t>
  </si>
  <si>
    <t>الإدارة العامة للإحصاء والتقارير والنشر الإلكترونى</t>
  </si>
  <si>
    <t>الطلاب المقيدين بالدراسات العليا ( وافدين )</t>
  </si>
  <si>
    <t xml:space="preserve">الخريجين للعام الجامعى 2023/2022   </t>
  </si>
  <si>
    <t>الجنسية</t>
  </si>
  <si>
    <t>الإجمالي</t>
  </si>
  <si>
    <t>مستجد</t>
  </si>
  <si>
    <t>بيان باعداد الطلاب المستجدين المصريين /الوافدين عن العام الجامعى 2023/2024</t>
  </si>
  <si>
    <t xml:space="preserve"> اولا :الطلاب المقيدين بالدراسات العليا ( مصريين )</t>
  </si>
  <si>
    <t xml:space="preserve"> اولا : الطلاب الحاصلين على الدراسات العليا ( مصريين )</t>
  </si>
  <si>
    <t xml:space="preserve"> ثانيا : الطلاب الحاصلين بالدراسات العليا ( وافدين ) 2022-2023</t>
  </si>
  <si>
    <t>الصيدلة</t>
  </si>
  <si>
    <t>عام</t>
  </si>
  <si>
    <t>الفيزياء</t>
  </si>
  <si>
    <t>الكيمياء</t>
  </si>
  <si>
    <t>اللغة الانجليزية</t>
  </si>
  <si>
    <t>الجغرافيا</t>
  </si>
  <si>
    <t>التاريخ</t>
  </si>
  <si>
    <t>علم الاجتماع</t>
  </si>
  <si>
    <t>علم النفس</t>
  </si>
  <si>
    <t>الاعلام</t>
  </si>
  <si>
    <t>الفلسفة</t>
  </si>
  <si>
    <t>اللغة العبرية</t>
  </si>
  <si>
    <t>الدراسات الإسلامية</t>
  </si>
  <si>
    <t>التربية الفنية</t>
  </si>
  <si>
    <t>التربية الموسيقية</t>
  </si>
  <si>
    <t>الأقتصاد المنزلى</t>
  </si>
  <si>
    <t>تكنولوجيا التعليم</t>
  </si>
  <si>
    <t>عمارة</t>
  </si>
  <si>
    <t>ديكور</t>
  </si>
  <si>
    <t>فنون</t>
  </si>
  <si>
    <t xml:space="preserve"> </t>
  </si>
  <si>
    <t>-</t>
  </si>
  <si>
    <t>الأراضى والمياه</t>
  </si>
  <si>
    <t>ألبان</t>
  </si>
  <si>
    <t xml:space="preserve">اللغة العربية </t>
  </si>
  <si>
    <t xml:space="preserve">الترجمة </t>
  </si>
  <si>
    <t>مدنى</t>
  </si>
  <si>
    <t>ميكانيكا قوى</t>
  </si>
  <si>
    <t>كهرباء اتصالات</t>
  </si>
  <si>
    <t>كهرباء حاسبات</t>
  </si>
  <si>
    <t>اجمالى التمريض</t>
  </si>
  <si>
    <t>علوم الحاسب</t>
  </si>
  <si>
    <t>الجيولوجيا</t>
  </si>
  <si>
    <t>علم الحيوان</t>
  </si>
  <si>
    <t>الكيمياء والجيولوجيا</t>
  </si>
  <si>
    <t>الكيمياء وعلم الحيوان</t>
  </si>
  <si>
    <t>إدارة الأعمال</t>
  </si>
  <si>
    <t xml:space="preserve">الكيمياء </t>
  </si>
  <si>
    <t>باكستان</t>
  </si>
  <si>
    <t>اليمن</t>
  </si>
  <si>
    <t>السودان</t>
  </si>
  <si>
    <t>العراق</t>
  </si>
  <si>
    <t>سوريا</t>
  </si>
  <si>
    <t>الكويت</t>
  </si>
  <si>
    <t>السعودية</t>
  </si>
  <si>
    <t xml:space="preserve">الكويت </t>
  </si>
  <si>
    <t>اعاقة الذراع الأيسر</t>
  </si>
  <si>
    <t>ساعات معتمدة</t>
  </si>
  <si>
    <t>خذل هرمى بالطرفين العلوى والسفلى</t>
  </si>
  <si>
    <t>ملخ ولادة بالذراع الأيمن</t>
  </si>
  <si>
    <t>قصار قامة</t>
  </si>
  <si>
    <t>اعاقة بصرية</t>
  </si>
  <si>
    <t>اللغة الفرنسية</t>
  </si>
  <si>
    <t>اعاقة حركية</t>
  </si>
  <si>
    <t>دمج اعاقة بصرية</t>
  </si>
  <si>
    <t>اعاقة سمعية</t>
  </si>
  <si>
    <t xml:space="preserve">دمج اعاقة ذهنية </t>
  </si>
  <si>
    <t>كفيف</t>
  </si>
  <si>
    <t>المواد الاجتماعية</t>
  </si>
  <si>
    <t>اعاقة ذهنية</t>
  </si>
  <si>
    <t>العلوم البولوجية</t>
  </si>
  <si>
    <t xml:space="preserve">أساسى مواد اجتماعية </t>
  </si>
  <si>
    <t xml:space="preserve">أساسى لغة عربية </t>
  </si>
  <si>
    <t>دمج ذهنى بسيط</t>
  </si>
  <si>
    <t>دمج اعاقة حركية وذهنية</t>
  </si>
  <si>
    <t xml:space="preserve">دمج </t>
  </si>
  <si>
    <t>تقذم</t>
  </si>
  <si>
    <t>لغة انجليزية</t>
  </si>
  <si>
    <t>المحاسبة</t>
  </si>
  <si>
    <t>انتظام</t>
  </si>
  <si>
    <t xml:space="preserve">ضمور فى المخ </t>
  </si>
  <si>
    <t>شلل نصفى</t>
  </si>
  <si>
    <t>انتساب</t>
  </si>
  <si>
    <t>دمج ذهنى</t>
  </si>
  <si>
    <t>دمج توحد</t>
  </si>
  <si>
    <t>دمج اعاقة حركية</t>
  </si>
  <si>
    <t>دمج سمعى</t>
  </si>
  <si>
    <t xml:space="preserve">اعاقة باليدين </t>
  </si>
  <si>
    <t>الوثائق والمكتبات</t>
  </si>
  <si>
    <t>المساحة</t>
  </si>
  <si>
    <t>الدراسات الاسلامية</t>
  </si>
  <si>
    <t>ضعف إبصار</t>
  </si>
  <si>
    <t>اللغات الشرقية</t>
  </si>
  <si>
    <t>ضمور عضلات</t>
  </si>
  <si>
    <t>صم وبكم</t>
  </si>
  <si>
    <t>اقتصاد منزلى</t>
  </si>
  <si>
    <t>النحت</t>
  </si>
  <si>
    <t>العمارة</t>
  </si>
  <si>
    <t>بطئ تعليم</t>
  </si>
  <si>
    <t>قصور بعضلة اليد اليمنى</t>
  </si>
  <si>
    <t>اجمالى الكليات</t>
  </si>
  <si>
    <t>هندسة الميكاترونيات والروبوتات</t>
  </si>
  <si>
    <t>هندسة التشييد وإدارة المشروعات</t>
  </si>
  <si>
    <t>نظم المعلومات الحيوية</t>
  </si>
  <si>
    <t>هندسة البرمجيات</t>
  </si>
  <si>
    <t xml:space="preserve">سوريا </t>
  </si>
  <si>
    <t>الهند</t>
  </si>
  <si>
    <t>أريتريا</t>
  </si>
  <si>
    <t>التعدين</t>
  </si>
  <si>
    <t>هندسة العمارة الداخلية</t>
  </si>
  <si>
    <t>الهندسة الطبية الحيوية</t>
  </si>
  <si>
    <t>ميكانيكا انتاج</t>
  </si>
  <si>
    <t>الكهرباء</t>
  </si>
  <si>
    <t>الأردن</t>
  </si>
  <si>
    <t>فلسطين</t>
  </si>
  <si>
    <t>استراليا</t>
  </si>
  <si>
    <t>نيجيريا</t>
  </si>
  <si>
    <t>بريطانيا</t>
  </si>
  <si>
    <t>إدارة</t>
  </si>
  <si>
    <t>التدريب</t>
  </si>
  <si>
    <t xml:space="preserve">التدريس </t>
  </si>
  <si>
    <t>معلم رياض أول</t>
  </si>
  <si>
    <r>
      <t>دبلوم</t>
    </r>
    <r>
      <rPr>
        <b/>
        <sz val="16"/>
        <color rgb="FFFFFFFF"/>
        <rFont val="Calibri"/>
        <family val="2"/>
      </rPr>
      <t xml:space="preserve"> </t>
    </r>
  </si>
  <si>
    <r>
      <t>ماجستير</t>
    </r>
    <r>
      <rPr>
        <b/>
        <sz val="16"/>
        <color rgb="FFFFFFFF"/>
        <rFont val="Calibri"/>
        <family val="2"/>
      </rPr>
      <t xml:space="preserve"> </t>
    </r>
  </si>
  <si>
    <r>
      <t>دكتوراه</t>
    </r>
    <r>
      <rPr>
        <b/>
        <sz val="16"/>
        <color rgb="FFFFFFFF"/>
        <rFont val="Calibri"/>
        <family val="2"/>
      </rPr>
      <t xml:space="preserve"> </t>
    </r>
  </si>
  <si>
    <t>الدبلوم المهنى فى الكيمياء الحيوية</t>
  </si>
  <si>
    <t>الدبلوم المهنى فى ضبط الجودة</t>
  </si>
  <si>
    <t>الدبلوم المهنى فى كيمياء الطب الشرعى التطبيقية</t>
  </si>
  <si>
    <t>علم الحيوان وعلم الحشرات</t>
  </si>
  <si>
    <t>الرياضيات</t>
  </si>
  <si>
    <t>النبات والميكروبيولوجى</t>
  </si>
  <si>
    <t>المدنى</t>
  </si>
  <si>
    <t>الميكانيكا</t>
  </si>
  <si>
    <t>علوم وتكنولوجيا الأغذية</t>
  </si>
  <si>
    <t>الزينة / نباتات الزينة وتنسيق الحدائق</t>
  </si>
  <si>
    <t>الأنتاج الحيوانى</t>
  </si>
  <si>
    <t>المجتمع الريفى والارشاد الزراعى / ارشاد زراعى</t>
  </si>
  <si>
    <t>المجتمع الريفى والارشاد الزراعى / اجتماع ريفى</t>
  </si>
  <si>
    <t>الاقتصاد الزراعى</t>
  </si>
  <si>
    <t>الدواجن</t>
  </si>
  <si>
    <t>وقاية النبات</t>
  </si>
  <si>
    <t>المحاصيل</t>
  </si>
  <si>
    <t>الفاكهة</t>
  </si>
  <si>
    <t>أمراض النبات</t>
  </si>
  <si>
    <t>الوراثة</t>
  </si>
  <si>
    <t>الخضر</t>
  </si>
  <si>
    <t>طب الكبد والبنكرياس والجهاز المرارى</t>
  </si>
  <si>
    <t>جراحة الكبد والبنكرياس والجهاز المرارى</t>
  </si>
  <si>
    <t>الجراحات الميكروسكوبية بالأطراف وجراحات الضفيرة العصبية للطرف العلوى والأعصاب الطرفية</t>
  </si>
  <si>
    <t>التخدير والعناية المركزة الجراحية لحالات الكبد والبنكرياس والجهاز المرارى</t>
  </si>
  <si>
    <t>جراحات اليد</t>
  </si>
  <si>
    <t>التعليم الطبى</t>
  </si>
  <si>
    <t>طب الجنين</t>
  </si>
  <si>
    <t>التغذية العلاجية</t>
  </si>
  <si>
    <t>مكافحة العدوى</t>
  </si>
  <si>
    <t>جراحة المسالك البولية / جراحة المسالك البولية والتناسلية</t>
  </si>
  <si>
    <t>الهستولوجى / العلوم الطبية الأساسية (الهستولوجى)</t>
  </si>
  <si>
    <t>طب الأسرة</t>
  </si>
  <si>
    <t>الكيمياء الحيوية الطبية</t>
  </si>
  <si>
    <t xml:space="preserve">الأمراض الباطنة / أمراض الدم الإكلينيكية </t>
  </si>
  <si>
    <t>التشريح / العلوم الطبية الأساسية (التشريح الأدمى وعلم الأجنة)</t>
  </si>
  <si>
    <t>الصحة العامة وطب المجتمع</t>
  </si>
  <si>
    <t>الميكروبيولوجيا الطبية والمناعة</t>
  </si>
  <si>
    <t>الأمراض الباطنة / أمراض الكلى</t>
  </si>
  <si>
    <t>الروماتيزم والتأهيل</t>
  </si>
  <si>
    <t>الأمراض الجلدية</t>
  </si>
  <si>
    <t>الأمراض الجلدية والتناسلية</t>
  </si>
  <si>
    <t>جراحة المخ والأعصاب</t>
  </si>
  <si>
    <t>الأنف والأذن والحنجرة</t>
  </si>
  <si>
    <t>طب القلب والأوعية الدموية</t>
  </si>
  <si>
    <t xml:space="preserve">علاج الأورام والطب النووى / علاج الأورام </t>
  </si>
  <si>
    <t>الباثولوجيا الأكلينيكية</t>
  </si>
  <si>
    <t>طب وجراحة العين</t>
  </si>
  <si>
    <t>الأمراض الصدرية / الأمراض الصدرية والتدرن</t>
  </si>
  <si>
    <t>الطفيليات / العلوم الطبية الأساسية (الطفيليات الطبية)</t>
  </si>
  <si>
    <t>طب المناطق الحارة والجهاز الهضمى</t>
  </si>
  <si>
    <t>الأشعة التشخيصية</t>
  </si>
  <si>
    <t>الأنف والأذن والحنجرة (طب السمع والأتزان)</t>
  </si>
  <si>
    <t>جراحة التجميل / جراحة التجميل والتكميل</t>
  </si>
  <si>
    <t>جراحة التجميل / جراحة التجميل</t>
  </si>
  <si>
    <t>الأنف والأذن والحنجرة / أمراض التخاطب</t>
  </si>
  <si>
    <t>الفارماكولوجى / الفارماكولوجيا الطبية</t>
  </si>
  <si>
    <t xml:space="preserve">الباثولوجى / العلوم الطبية الأساسية (الباثولوجيا) </t>
  </si>
  <si>
    <t>الفسيولوجى / العلوم الطبية الأساسية (الفسيولوجيا الطبية)</t>
  </si>
  <si>
    <t>الصحة العامة / الدراسات السكانية والصحة الانجابية</t>
  </si>
  <si>
    <t xml:space="preserve">علاج الأورام والطب النووى / الطب النووى  </t>
  </si>
  <si>
    <t xml:space="preserve">الأمراض العصبية والنفسية </t>
  </si>
  <si>
    <t>الأمراض العصبية والنفسية / الأمراض العصبية</t>
  </si>
  <si>
    <t>الأمراض العصبية والنفسية / الطب النفسى</t>
  </si>
  <si>
    <t>الطب الشرعى والسموم الإكلينيكية</t>
  </si>
  <si>
    <t>جراحة العظام</t>
  </si>
  <si>
    <t>الجراحة العامة / الجراحة</t>
  </si>
  <si>
    <t>التخدير والعناية المركزة الجراحية</t>
  </si>
  <si>
    <t>الصحة العامة / الطب المهنى والبيئى</t>
  </si>
  <si>
    <t>جراحة الأوعية الدموية / جراحة الأوعية الدموية والشرايين</t>
  </si>
  <si>
    <t xml:space="preserve">جراحة الأوعية الدموية / جراحة الأوعية الدموية </t>
  </si>
  <si>
    <t>طب الأطفال</t>
  </si>
  <si>
    <t>التوليد وأمراض النساء</t>
  </si>
  <si>
    <t>الأمراض الباطنة</t>
  </si>
  <si>
    <t>التخدير والعناية المركزة / طب الطوارئ</t>
  </si>
  <si>
    <t>الطب الشرعى / السموم الإكلينيكية</t>
  </si>
  <si>
    <t xml:space="preserve">الأمراض الباطنة / مكافحة العدوى </t>
  </si>
  <si>
    <t>طب وجراحة الذكورة والتناسلية والعقم</t>
  </si>
  <si>
    <t>الجراحة العامة / جراحة الأطفال</t>
  </si>
  <si>
    <t>جراحة القلب والصدر</t>
  </si>
  <si>
    <t>الأمراض الباطنة / طب الحالات الحرجة</t>
  </si>
  <si>
    <t>التوليد وأمراض النساء / طب الجنين</t>
  </si>
  <si>
    <t>الصيدلة المهنية</t>
  </si>
  <si>
    <t>مستحضرات التجميل</t>
  </si>
  <si>
    <t>الكيمياء الشرعية والسموم</t>
  </si>
  <si>
    <t>التحليل الكيميائى الحيوى</t>
  </si>
  <si>
    <t xml:space="preserve">التحليل الآلى والرقابة الدوائية </t>
  </si>
  <si>
    <t>صيدلية المستشفيات</t>
  </si>
  <si>
    <t>كيمياء صيدلية طبية</t>
  </si>
  <si>
    <t>صحة الحيوان</t>
  </si>
  <si>
    <t>جراحة الحيوان</t>
  </si>
  <si>
    <t>باثولوجيا الحيوان</t>
  </si>
  <si>
    <t>تغذية الحيوان والتغذية الأكلينيكية</t>
  </si>
  <si>
    <t>التوليد والتناسليات والتلقيح الاصطناعى</t>
  </si>
  <si>
    <t>الميكروبيولوجيا والمناعة</t>
  </si>
  <si>
    <t>الفارماكولوجى</t>
  </si>
  <si>
    <t>الطب الشرعى والسموم</t>
  </si>
  <si>
    <t>الكيمياء الحيوية</t>
  </si>
  <si>
    <t xml:space="preserve">الفسيولوجيا </t>
  </si>
  <si>
    <t>طب الحيوان</t>
  </si>
  <si>
    <t>أمراض الطيور</t>
  </si>
  <si>
    <t xml:space="preserve">الطفيليات </t>
  </si>
  <si>
    <t>الرقابة الصحية على الألبان - الأسماك</t>
  </si>
  <si>
    <t>جراحة الحيوان / جراحة الحيوانات الصغيرة</t>
  </si>
  <si>
    <t>تشريح الحيوان والهستولوجيا</t>
  </si>
  <si>
    <t xml:space="preserve">تشريح الحيوان </t>
  </si>
  <si>
    <t>هستولوجيا الحيوان</t>
  </si>
  <si>
    <t>أمراض الدواجن / أمراض الطيور</t>
  </si>
  <si>
    <t>أمراض الدواجن</t>
  </si>
  <si>
    <t xml:space="preserve">الرقابة الصحية على الألبان </t>
  </si>
  <si>
    <t xml:space="preserve">الرقابة الصحية على اللحوم والأسماك </t>
  </si>
  <si>
    <t>الرقابة الصحية على اللحوم والأسماك / مراقبة الأغذية</t>
  </si>
  <si>
    <t>الأمراض المشتركة</t>
  </si>
  <si>
    <t>أمراض الأسماك</t>
  </si>
  <si>
    <t>تشخيص معملى وأكلينيكى</t>
  </si>
  <si>
    <t>سلوكيات الحيوان ورعايته</t>
  </si>
  <si>
    <t>العلوم السياسية</t>
  </si>
  <si>
    <t>التأمين</t>
  </si>
  <si>
    <t>الاقتصاد</t>
  </si>
  <si>
    <t>مراجعة الضرائب</t>
  </si>
  <si>
    <t>المصارف والمؤسسات المالية</t>
  </si>
  <si>
    <t>إدارة الخدمات الصحية والمستشفيات (ماجستير مهنى)</t>
  </si>
  <si>
    <t>المحاسبة (ماجستير مهنى)</t>
  </si>
  <si>
    <t>إدارة الأعمال (ماجستير مهنى)</t>
  </si>
  <si>
    <t xml:space="preserve"> السياسات العامة وتقييم المشروعات التنموية (ماجستير مهنى)</t>
  </si>
  <si>
    <t>مناهج وطرق التدريس</t>
  </si>
  <si>
    <t>أصول التربية</t>
  </si>
  <si>
    <t>التربية المقارنة</t>
  </si>
  <si>
    <t>الصحة النفسية</t>
  </si>
  <si>
    <t>التخاطب</t>
  </si>
  <si>
    <t>التوحد</t>
  </si>
  <si>
    <t>صعوبات التعلم</t>
  </si>
  <si>
    <t>التفوق والموهبة</t>
  </si>
  <si>
    <t>المستوى الأول</t>
  </si>
  <si>
    <t>الدبلومة العامة نظام العام الواحد</t>
  </si>
  <si>
    <t>الدبلومة العامة نظام العامين</t>
  </si>
  <si>
    <t>الدبلومة المهنية</t>
  </si>
  <si>
    <t>الدبلومة الخاصة</t>
  </si>
  <si>
    <t>الدبلومة المهنية (STEM)</t>
  </si>
  <si>
    <t>القانون العام</t>
  </si>
  <si>
    <t>القانون الخاص</t>
  </si>
  <si>
    <t>حقوق الأنسان</t>
  </si>
  <si>
    <t>التحكيم</t>
  </si>
  <si>
    <t>الفقة الإسلامي</t>
  </si>
  <si>
    <t>الإجراءات القضائية</t>
  </si>
  <si>
    <t>المناهج وتدريس التربية الرياضية (دبلوم الرياضة المدرسية)</t>
  </si>
  <si>
    <t xml:space="preserve">المناهج وتدريس التربية الرياضية </t>
  </si>
  <si>
    <t>الإدارة الرياضية والترويح</t>
  </si>
  <si>
    <t>الإدارة الرياضية والترويح (دبلوم التسويق الرياضى)</t>
  </si>
  <si>
    <t xml:space="preserve">التدريب الرياضى وعلوم الحركة </t>
  </si>
  <si>
    <t>التدريب الرياضى وعلوم الحركة (دبلوم التدريب الرياضى)</t>
  </si>
  <si>
    <t>علوم الصحة الرياضية</t>
  </si>
  <si>
    <t>علوم الصحة الرياضية (دبلوم إصابات رياضية)</t>
  </si>
  <si>
    <t xml:space="preserve">العلوم التربوية والنفسية الرياضية </t>
  </si>
  <si>
    <t>العلوم التربوية والنفسية الرياضية (دبلوم الإعداد النفسى للرياضيين)</t>
  </si>
  <si>
    <t>تمريض العناية الحرجة والطوارئ</t>
  </si>
  <si>
    <t>تمريض الأطفال</t>
  </si>
  <si>
    <t>تمريض صحة الأم وحديثى الولادة</t>
  </si>
  <si>
    <t>التمريض الباطنى والجراحى</t>
  </si>
  <si>
    <t>إدارة التمريض</t>
  </si>
  <si>
    <t>تمريض صحة الأسرة والمجتمع</t>
  </si>
  <si>
    <t>تمريض الصحة النفسية والعقلية</t>
  </si>
  <si>
    <t>تمريض المسنين</t>
  </si>
  <si>
    <t>الدبلوم المهنية في تكنولوجيا المعلومات / تطوير مواقع الانترنت</t>
  </si>
  <si>
    <t>تكنولوجيا المعلومات</t>
  </si>
  <si>
    <t>نظم المعلومات</t>
  </si>
  <si>
    <t>الوسائط المتعددة</t>
  </si>
  <si>
    <t>اللغة العربية</t>
  </si>
  <si>
    <t>المكتبات والوثائق</t>
  </si>
  <si>
    <t>الآثار</t>
  </si>
  <si>
    <t>اللغة الإنجليزية</t>
  </si>
  <si>
    <t>دبلوم الأسرة والطفولة</t>
  </si>
  <si>
    <t>دبلوم سلوكيات الإدارة</t>
  </si>
  <si>
    <t>دبلوم المجال الطبي</t>
  </si>
  <si>
    <t>دبلوم المؤسسات التعليمية</t>
  </si>
  <si>
    <t>دبلوم رعاية الشباب</t>
  </si>
  <si>
    <t>خدمة الفرد</t>
  </si>
  <si>
    <t>خدمة الجماعة</t>
  </si>
  <si>
    <t>تنظيم المجتمع</t>
  </si>
  <si>
    <t>التخطيط الاجتماعى</t>
  </si>
  <si>
    <t>مجالات الخدمة الاجتماعية</t>
  </si>
  <si>
    <t>دبلوم رعاية المعوقين</t>
  </si>
  <si>
    <t>التربية الفنية / رسم وتصوير</t>
  </si>
  <si>
    <t>التربية الفنية / تصميم زخرفى</t>
  </si>
  <si>
    <t>التربية الفنية / نحت</t>
  </si>
  <si>
    <t>التربية الفنية / خزف</t>
  </si>
  <si>
    <t>التربية الفنية / اشغال خشبية</t>
  </si>
  <si>
    <t>التربية الفنية / اشغال فنية</t>
  </si>
  <si>
    <t>التربية الفنية / اشغال معادن</t>
  </si>
  <si>
    <t>التربية الفنية / طباعة</t>
  </si>
  <si>
    <t>التربية الفنية / نسيجات يدوية</t>
  </si>
  <si>
    <t>التربية الموسيقية / نظريات وتأليف</t>
  </si>
  <si>
    <t>التربية الموسيقية / بيانو</t>
  </si>
  <si>
    <t>التربية الموسيقية / صولفيج وإيقاع حركى</t>
  </si>
  <si>
    <t>التربية الموسيقية / آلات أوركسترالية</t>
  </si>
  <si>
    <t>التربية الموسيقية / موسيقى عربية</t>
  </si>
  <si>
    <t>الاقتصاد المنزلى / تغذية وعلوم أطعمة</t>
  </si>
  <si>
    <t>الاقتصاد المنزلى / ملابس ونسيج</t>
  </si>
  <si>
    <t>الاقتصاد المنزلى / إدارة المنزل واقتصاديات الأسرة</t>
  </si>
  <si>
    <t xml:space="preserve">علوم وتكنولوجيا صناعة السكر </t>
  </si>
  <si>
    <t>علوم وتكنولوجيا صناعة السكر / الشعبة الزراعية</t>
  </si>
  <si>
    <t>علوم وتكنولوجيا صناعة السكر / الشعبة الكيميائية</t>
  </si>
  <si>
    <t>علوم وتكنولوجيا صناعة السكر / الشعبة الهندسية</t>
  </si>
  <si>
    <t>العلوم البيئية ومعالجة التلوث</t>
  </si>
  <si>
    <t>التكنولوجيا الحيوية الصناعية</t>
  </si>
  <si>
    <t>اللب والورق والألواح الخشبية</t>
  </si>
  <si>
    <t>التخمرات الصناعية</t>
  </si>
  <si>
    <t>النحت الفراغى والميدانى</t>
  </si>
  <si>
    <t>النحت فن تشكيل العرائس</t>
  </si>
  <si>
    <t>التصوير</t>
  </si>
  <si>
    <t>النحت البارز والميدالية</t>
  </si>
  <si>
    <t>العمارة الداخلية</t>
  </si>
  <si>
    <t>التصوير الجدارى</t>
  </si>
  <si>
    <t>ديكور المسرح والسينما والتليفزيون</t>
  </si>
  <si>
    <t>الجرافيك فن الكتاب والمطبوعات</t>
  </si>
  <si>
    <t>الدبلوم المهنى في فحص نخاع العظم النسيجى</t>
  </si>
  <si>
    <t>جراحة الأورام</t>
  </si>
  <si>
    <t>التخدير والإنعاش وعلاج الألم</t>
  </si>
  <si>
    <t>طب الأورام وأمراض الدم السرطانية</t>
  </si>
  <si>
    <t>طب أورام الأطفال وأمراض الدم السرطانية</t>
  </si>
  <si>
    <t>الإحصاء الطبي</t>
  </si>
  <si>
    <t>الباثولوجيا الأكلينيكية وتحليلات الأمراض السرطانية</t>
  </si>
  <si>
    <t>باثولوجيا الأورام</t>
  </si>
  <si>
    <t>الأشعة العلاجية</t>
  </si>
  <si>
    <t>بيولوجيا الأورام</t>
  </si>
  <si>
    <t>البيولوجيا الجزيئية / الميكروبيولوجيا الجزيئية</t>
  </si>
  <si>
    <t>البيولوجيا الجزيئية / المناعة الجزيئية</t>
  </si>
  <si>
    <t>البيولوجيا الجزيئية / الباثولوجيا الجزيئية</t>
  </si>
  <si>
    <t>البيولوجيا الجزيئية / التشخيص المعملى الجزئى لأمراض الكائنات الحية</t>
  </si>
  <si>
    <t>البيولوجيا الجزيئية / الأخصاب المعملى الجزيئى</t>
  </si>
  <si>
    <t>البيوتكنولوجيا التطبيقية / بيوتكنولوجيا ميكروبية</t>
  </si>
  <si>
    <t>البيوتكنولوجيا التطبيقية / بيوتكنولوجيا نباتية</t>
  </si>
  <si>
    <t>البيوتكنولوجيا التطبيقية / بيوتكنولوجيا حيوانية</t>
  </si>
  <si>
    <t>البيوتكنولوجيا التطبيقية / صناعات دوائية</t>
  </si>
  <si>
    <t>البيوتكنولوجيا التطبيقية / بيوتكنولوجيا الأغذية والألبان</t>
  </si>
  <si>
    <t>البيوتكنولوجيا التطبيقية / بيوتكنولوجيا البيئة</t>
  </si>
  <si>
    <t>الاحصاء الحيوى والمعلوماتية / الإحصاء الحيوى</t>
  </si>
  <si>
    <t>الاحصاء الحيوى والمعلوماتية / المعلوماتية الحيوية</t>
  </si>
  <si>
    <t xml:space="preserve">البيولوجيا الجزيئية </t>
  </si>
  <si>
    <t xml:space="preserve">البيوتكنولوجيا التطبيقية </t>
  </si>
  <si>
    <t>برنامج الطب المبنى على الجدارات (5+2)</t>
  </si>
  <si>
    <r>
      <t>ثالثة</t>
    </r>
    <r>
      <rPr>
        <b/>
        <sz val="16"/>
        <color rgb="FFFFFFFF"/>
        <rFont val="Calibri"/>
        <family val="2"/>
      </rPr>
      <t xml:space="preserve"> </t>
    </r>
  </si>
  <si>
    <r>
      <t>رابعة</t>
    </r>
    <r>
      <rPr>
        <b/>
        <sz val="16"/>
        <color rgb="FFFFFFFF"/>
        <rFont val="Calibri"/>
        <family val="2"/>
      </rPr>
      <t xml:space="preserve"> </t>
    </r>
  </si>
  <si>
    <r>
      <t>خامسة</t>
    </r>
    <r>
      <rPr>
        <b/>
        <sz val="16"/>
        <color rgb="FFFFFFFF"/>
        <rFont val="Calibri"/>
        <family val="2"/>
      </rPr>
      <t xml:space="preserve"> </t>
    </r>
  </si>
  <si>
    <t xml:space="preserve">اعدادى </t>
  </si>
  <si>
    <t xml:space="preserve">اولى </t>
  </si>
  <si>
    <t xml:space="preserve">ثانية </t>
  </si>
  <si>
    <t xml:space="preserve">ثالثة </t>
  </si>
  <si>
    <t xml:space="preserve">رابعة </t>
  </si>
  <si>
    <t xml:space="preserve">خامسة </t>
  </si>
  <si>
    <t>الاقتصاد المنزلى</t>
  </si>
  <si>
    <t>النبات</t>
  </si>
  <si>
    <t>الجيوفيزياء</t>
  </si>
  <si>
    <t>الميكروبيولوجيا</t>
  </si>
  <si>
    <t>الكيمياء والفيزياء</t>
  </si>
  <si>
    <t>الفيزياء واالالكترونيات</t>
  </si>
  <si>
    <t>الكيمياء وعلوم الحيوان</t>
  </si>
  <si>
    <t>الكيمياء والنبات</t>
  </si>
  <si>
    <t>الكيمياء والميكروبيولوجى</t>
  </si>
  <si>
    <t>الكيمياء وعلم الحشرات</t>
  </si>
  <si>
    <t>برنامج الصيدلة الأكلينيكية</t>
  </si>
  <si>
    <t>الديكور</t>
  </si>
  <si>
    <t>الفنون</t>
  </si>
  <si>
    <t>الفنون / تصوير</t>
  </si>
  <si>
    <t>الفنون / جرافيك</t>
  </si>
  <si>
    <t>الفنون / نحت</t>
  </si>
  <si>
    <t>الديكور / عمارة داخلية</t>
  </si>
  <si>
    <t>الديكور / فنون تعبيرية</t>
  </si>
  <si>
    <t>الديكور / تصوير جداريات</t>
  </si>
  <si>
    <t>الفنون / رسوم متحركة</t>
  </si>
  <si>
    <t>الفنون / تصميم مطبوعات</t>
  </si>
  <si>
    <t>الفنون / نحت فراغى</t>
  </si>
  <si>
    <t>الفنون / نحت / ميدالية ونحت بارز</t>
  </si>
  <si>
    <t>الفنون / نحت / عرائس وأقنع</t>
  </si>
  <si>
    <t xml:space="preserve">عام انتظام </t>
  </si>
  <si>
    <t>عام انتساب</t>
  </si>
  <si>
    <t>محاسبة انتظام</t>
  </si>
  <si>
    <t>محاسبة انتساب</t>
  </si>
  <si>
    <t>علوم سياسية انتظام</t>
  </si>
  <si>
    <t>علوم سياسية انتساب</t>
  </si>
  <si>
    <t>اقتصاد انتظام</t>
  </si>
  <si>
    <t>اقتصاد انتساب</t>
  </si>
  <si>
    <t>إدارة الأعمال انتظام</t>
  </si>
  <si>
    <t>إدارة الأعمال انتساب</t>
  </si>
  <si>
    <t>التأمين انتظام</t>
  </si>
  <si>
    <t>التأمين انتساب</t>
  </si>
  <si>
    <t>برنامج نظم معلومات الأعمال انتظام (BIS)</t>
  </si>
  <si>
    <t>برنامج نظم معلومات الأعمال انتساب (BIS)</t>
  </si>
  <si>
    <t>برنامج نظم معلومات السياسات العامة انتساب (PPIS)</t>
  </si>
  <si>
    <t>برنامج نظم معلومات السياسات العامة انتظام (PPIS)</t>
  </si>
  <si>
    <t>برنامج جيولوجيا البترول</t>
  </si>
  <si>
    <t>برنامج علوم المواد والنانو تكنولوجى</t>
  </si>
  <si>
    <t>برنامج الذكاء الاصطناعى</t>
  </si>
  <si>
    <t>برنامج هندسة البرمجيات</t>
  </si>
  <si>
    <t>برنامج نظم المعلومات الحيوية</t>
  </si>
  <si>
    <t>الميكانيكا (عام)</t>
  </si>
  <si>
    <t>ميكانيكا ميكاترونيات</t>
  </si>
  <si>
    <t>الكهرباء (عام)</t>
  </si>
  <si>
    <t>كهرباء قوى</t>
  </si>
  <si>
    <t>الهندسة الطبية والحيوية</t>
  </si>
  <si>
    <t xml:space="preserve">اللغة الإنجليزية وآدابها (انتظام) </t>
  </si>
  <si>
    <t xml:space="preserve">اللغة العربية وآدابها (انتظام) </t>
  </si>
  <si>
    <t xml:space="preserve">اللغة الفرنسية وآدابها (انتظام) </t>
  </si>
  <si>
    <t xml:space="preserve">الجغرافيا (انتظام) </t>
  </si>
  <si>
    <t xml:space="preserve">التاريخ (انتظام) </t>
  </si>
  <si>
    <t xml:space="preserve">علم الاجتماع (انتظام) </t>
  </si>
  <si>
    <t xml:space="preserve">علم النفس (انتظام) </t>
  </si>
  <si>
    <t xml:space="preserve">الاعلام (انتظام) </t>
  </si>
  <si>
    <t xml:space="preserve">الفلسفة (انتظام) </t>
  </si>
  <si>
    <t xml:space="preserve">المكتبات والوثائق والمعلومات (انتظام) </t>
  </si>
  <si>
    <t xml:space="preserve">الآثار (انتظام) </t>
  </si>
  <si>
    <t xml:space="preserve">اللغات الفارسية (انتظام) </t>
  </si>
  <si>
    <t xml:space="preserve">اللغة العبرية (انتظام) </t>
  </si>
  <si>
    <t xml:space="preserve">الدراسات الإسلامية (انتظام) </t>
  </si>
  <si>
    <t>الدراسات الإسلامية (انتساب)</t>
  </si>
  <si>
    <t xml:space="preserve">اللغة العربية وآدابها (انتساب) </t>
  </si>
  <si>
    <t xml:space="preserve">اللغة الإنجليزية وآدابها (انتساب) </t>
  </si>
  <si>
    <t xml:space="preserve">اللغة الفرنسية وآدابها (انتساب) </t>
  </si>
  <si>
    <t xml:space="preserve">الجغرافيا (انتساب) </t>
  </si>
  <si>
    <t xml:space="preserve">التاريخ (انتساب) </t>
  </si>
  <si>
    <t xml:space="preserve">علم الاجتماع (انتساب) </t>
  </si>
  <si>
    <t xml:space="preserve">علم النفس (انتساب) </t>
  </si>
  <si>
    <t xml:space="preserve">الاعلام (انتساب) </t>
  </si>
  <si>
    <t xml:space="preserve">الفلسفة (انتساب) </t>
  </si>
  <si>
    <t xml:space="preserve">المكتبات والوثائق والمعلومات (انتساب) </t>
  </si>
  <si>
    <t xml:space="preserve">الآثار (انتساب) </t>
  </si>
  <si>
    <t xml:space="preserve">اللغات الفارسية (انتساب) </t>
  </si>
  <si>
    <t xml:space="preserve">اللغة العبرية (انتساب) </t>
  </si>
  <si>
    <t>الجغرافيا (انتظام) (عام + نظم)</t>
  </si>
  <si>
    <t>الآثار (انتظام) (مصرية / إسلامية)</t>
  </si>
  <si>
    <t>اللغة الإنجليزية وآدابها (انتساب) + اللائحة القديمة</t>
  </si>
  <si>
    <t>اللغة الإنجليزية وآدابها (انتظام) + اللائحة القديمة</t>
  </si>
  <si>
    <t>الآثار (انتساب) (مصرية / إسلامية)</t>
  </si>
  <si>
    <t xml:space="preserve">برنامج الترجمة (انتظام) </t>
  </si>
  <si>
    <t>برنامج الترجمة (انتساب)</t>
  </si>
  <si>
    <t>العلوم البيولوجية</t>
  </si>
  <si>
    <t>تعليم اساسي علوم</t>
  </si>
  <si>
    <t>تعليم اساسي لغة عربية</t>
  </si>
  <si>
    <t>تعليم اساسي مواد اجتماعية</t>
  </si>
  <si>
    <t xml:space="preserve">تعليم اساسى لغة انجليزية </t>
  </si>
  <si>
    <t>الحاسب الآلى</t>
  </si>
  <si>
    <t>تعليم أساسى رياضة</t>
  </si>
  <si>
    <t>الطفولة</t>
  </si>
  <si>
    <t>التعليم التجارى</t>
  </si>
  <si>
    <t>تعليم الكترونيات</t>
  </si>
  <si>
    <t>الميكانيا سيلرت</t>
  </si>
  <si>
    <t xml:space="preserve">اعداد معلم العلوم للمدارس الدولية </t>
  </si>
  <si>
    <t>تعليم العلوم والتكنولوجيا والهندسة والرياضيات STEM (بيولوجى)</t>
  </si>
  <si>
    <t>تعليم العلوم والتكنولوجيا والهندسة والرياضيات STEM (رياضيات)</t>
  </si>
  <si>
    <t>تعليم العلوم والتكنولوجيا والهندسة والرياضيات STEM (كيمياء)</t>
  </si>
  <si>
    <t xml:space="preserve">اعداد معلم اللغة الانجليزية للمدارس الدولية </t>
  </si>
  <si>
    <t xml:space="preserve">اعداد معلم الرياضيات للمدارس الدولية </t>
  </si>
  <si>
    <t>الانتاج الحيوانى والدواجن</t>
  </si>
  <si>
    <t>الانتاج النباتى</t>
  </si>
  <si>
    <t>العلم الاقتصادية والاجتماعية</t>
  </si>
  <si>
    <t>التكنولوجيا الحيوية الوراثية</t>
  </si>
  <si>
    <t>الأراضى</t>
  </si>
  <si>
    <t>وقاية المبيدات</t>
  </si>
  <si>
    <t>الاقتصاد الزاعى</t>
  </si>
  <si>
    <t>البساتين</t>
  </si>
  <si>
    <t>الألبان</t>
  </si>
  <si>
    <t>الحشرات</t>
  </si>
  <si>
    <t xml:space="preserve">الإدارة </t>
  </si>
  <si>
    <t>الاجتماع الريفى</t>
  </si>
  <si>
    <t>انتاج الدواجن</t>
  </si>
  <si>
    <t>الارشاد</t>
  </si>
  <si>
    <t>برنامج الكيمياء الصناعية التطبيقية</t>
  </si>
  <si>
    <t>برنامج البيوتكنولوجيا النبات والميكروبيولوجى</t>
  </si>
  <si>
    <t>برنامج هندسة الميكاترونيات والروبوتات</t>
  </si>
  <si>
    <t>برنامج هندسة التصميم المعمارى (العمارة الداخلية)</t>
  </si>
  <si>
    <t>برنامج هندسة التشييد وإدارة المشروعات</t>
  </si>
  <si>
    <t>برنامج الدراسة باللغة الإنجليزية انتظام</t>
  </si>
  <si>
    <t>برنامج الدراسة باللغة الإنجليزية انتساب</t>
  </si>
  <si>
    <t>برنامج الدراسات القانونية باللغة الانجليزية انتظام</t>
  </si>
  <si>
    <t>برنامج الدراسات القانونية باللغة الانجليزية انتساب</t>
  </si>
  <si>
    <t>برنامج التخصصى فى التمريض</t>
  </si>
  <si>
    <t>برنامج المساحة والخرائط ونظم المعلومات الجغرافية (انتظام)</t>
  </si>
  <si>
    <t>برنامج المساحة والخرائط ونظم المعلومات الجغرافية (انتساب)</t>
  </si>
  <si>
    <t>برنامج المكثف فى التمريض</t>
  </si>
  <si>
    <t>برنامج الدراسات المسرحية المتخصصة (انتظام)</t>
  </si>
  <si>
    <t xml:space="preserve">برنامج الدراسات المسرحية المتخصصة (انتساب) </t>
  </si>
  <si>
    <t>المناهج وتدريس التربية الرياضية</t>
  </si>
  <si>
    <t>التدريب وعلوم الحركة</t>
  </si>
  <si>
    <t xml:space="preserve">2- الهندسة </t>
  </si>
  <si>
    <t>7- التجارة</t>
  </si>
  <si>
    <t xml:space="preserve">9- الحقوق </t>
  </si>
  <si>
    <t>دبلوم التسويق</t>
  </si>
  <si>
    <t>دبلوم المراجعة والضرائب</t>
  </si>
  <si>
    <t>دبلوم المصارف والمؤسسات المالية</t>
  </si>
  <si>
    <t>المحاسبة (عربى)</t>
  </si>
  <si>
    <t>المحاسبة (انجليزى)</t>
  </si>
  <si>
    <t>إدارة الأعمال (عربى)</t>
  </si>
  <si>
    <t>إدارة الأعمال (انجليزى)</t>
  </si>
  <si>
    <t>ماجستير مهنى / إدارة الأعمال</t>
  </si>
  <si>
    <t>ماجستير مهنى / المحاسبة</t>
  </si>
  <si>
    <t>ماجستير مهنى / التأمين</t>
  </si>
  <si>
    <t>ماجستير مهنى / إدارة خدمات صحية ومستشفيات</t>
  </si>
  <si>
    <t>دكتوراه مهنية / إدارة الأعمال</t>
  </si>
  <si>
    <t>دكتوراه مهنية / سياسات عامة</t>
  </si>
  <si>
    <t>ماجستير مهنى / سياسات عامة</t>
  </si>
  <si>
    <t>إدارة الأعمال / أكاديمى</t>
  </si>
  <si>
    <t>إدارة الأعمال / مهنى</t>
  </si>
  <si>
    <t xml:space="preserve">أعضاء هيئة التدريس </t>
  </si>
  <si>
    <t xml:space="preserve">الهيئة المعاونة </t>
  </si>
  <si>
    <t xml:space="preserve">معيد </t>
  </si>
  <si>
    <t>اجمالى أعضاء هيئة التدريس</t>
  </si>
  <si>
    <t>3- الزراعة</t>
  </si>
  <si>
    <t>يمنى</t>
  </si>
  <si>
    <t xml:space="preserve">اليمن - السعودية </t>
  </si>
  <si>
    <t xml:space="preserve">الكويت - اليمن </t>
  </si>
  <si>
    <t>اليمن - الكويت</t>
  </si>
  <si>
    <t>فنون/ قسم جرافيك شعبة رسوم متحركة</t>
  </si>
  <si>
    <t>فنون / قسم تصوير شعبة تصوير</t>
  </si>
  <si>
    <t>فنون / قسم جرافيك شعبة تصميم مطبوع</t>
  </si>
  <si>
    <t>فنون / قسم نحت شعبة نحت فراغى وميدانى</t>
  </si>
  <si>
    <t>فنون / قسم نحت شعبة عرائس واقنعه</t>
  </si>
  <si>
    <t>الباثولوجيا</t>
  </si>
  <si>
    <t>دبلوم مجال طبى</t>
  </si>
  <si>
    <t>دبلوم رعاية المعاقين</t>
  </si>
  <si>
    <t>دبلوم الامن الاجتماعى</t>
  </si>
  <si>
    <t>البيولوجيا</t>
  </si>
  <si>
    <t>الباثولوجيا الجزيئية</t>
  </si>
  <si>
    <t>بيوتكنولوجى ميكرونية</t>
  </si>
  <si>
    <t>الاحصاء الحيوي</t>
  </si>
  <si>
    <t>1- العلوم</t>
  </si>
  <si>
    <t>4- الطب</t>
  </si>
  <si>
    <t>5- الصيدلة</t>
  </si>
  <si>
    <t>6- الطب البيطرى</t>
  </si>
  <si>
    <t>8- التربية</t>
  </si>
  <si>
    <t>9- الحقوق</t>
  </si>
  <si>
    <t>10- التربية الرياضية</t>
  </si>
  <si>
    <t>11- التمريض</t>
  </si>
  <si>
    <t>12- المعهد الفنى للتمريض</t>
  </si>
  <si>
    <t>13- الحاسبات والمعلومات</t>
  </si>
  <si>
    <t>14- طب الأسنان</t>
  </si>
  <si>
    <t>15- الآداب</t>
  </si>
  <si>
    <t>16- الخدمة الاجتماعية</t>
  </si>
  <si>
    <t>17- التربية النوعية</t>
  </si>
  <si>
    <t>18- التربية للطفولة المبكرة</t>
  </si>
  <si>
    <t>19- تكنولوجيا صناعة السكر والصناعات التكاملية</t>
  </si>
  <si>
    <t>20- الفنون الجميلة</t>
  </si>
  <si>
    <t>3- الطب</t>
  </si>
  <si>
    <t>4- الحاسبات والمعلومات</t>
  </si>
  <si>
    <t>5- طب الأسنان</t>
  </si>
  <si>
    <t xml:space="preserve">6- التربية الرياضية </t>
  </si>
  <si>
    <t>7- التربية للطفولة المبكرة</t>
  </si>
  <si>
    <t xml:space="preserve">8- الطب البيطرى </t>
  </si>
  <si>
    <t xml:space="preserve">9- الخدمة الاجتماعية </t>
  </si>
  <si>
    <t xml:space="preserve">10- الصيدلة </t>
  </si>
  <si>
    <t>11- الآداب</t>
  </si>
  <si>
    <t>12- التجارة</t>
  </si>
  <si>
    <t>13- التمريض</t>
  </si>
  <si>
    <t>14- الحقوق</t>
  </si>
  <si>
    <t>15- التربية</t>
  </si>
  <si>
    <t>16- التربية النوعية</t>
  </si>
  <si>
    <t>2- الهندسة</t>
  </si>
  <si>
    <t>15- الحاسبات والمعلومات</t>
  </si>
  <si>
    <t>16- طب الأسنان</t>
  </si>
  <si>
    <t>4- الصيدلة</t>
  </si>
  <si>
    <t>5- التجارة</t>
  </si>
  <si>
    <t>7- الحقوق</t>
  </si>
  <si>
    <t>8- التمريض</t>
  </si>
  <si>
    <t>9- الحاسبات والمعلومات</t>
  </si>
  <si>
    <t>10- الآداب</t>
  </si>
  <si>
    <t>1- علوم</t>
  </si>
  <si>
    <t xml:space="preserve">20- الفنون الجميلة </t>
  </si>
  <si>
    <t>13- الآداب</t>
  </si>
  <si>
    <t>12- الحاسبات والمعلومات</t>
  </si>
  <si>
    <t>14- الخدمة الاجتماعية</t>
  </si>
  <si>
    <t>15- التربية النوعية</t>
  </si>
  <si>
    <t>16- التربية للطفولة المبكرة</t>
  </si>
  <si>
    <t>17- تكنولوجيا صناعة السكر والصناعات التكاملية</t>
  </si>
  <si>
    <t>18- الفنون الجميلة</t>
  </si>
  <si>
    <t>19- معهد جنوب مصر للأورام</t>
  </si>
  <si>
    <t>20- معهد بحوث ودراسات البيولوجيا الجزيئية</t>
  </si>
  <si>
    <t>20- معهد دراسات وبحوث البيولوجيا الجزيئية</t>
  </si>
  <si>
    <t>مدرس  مساعد</t>
  </si>
  <si>
    <t>5- التربية النوعية</t>
  </si>
  <si>
    <t xml:space="preserve">3- التجارة </t>
  </si>
  <si>
    <t>4- التربية النوعية</t>
  </si>
  <si>
    <t>5- الطب</t>
  </si>
  <si>
    <t>6- الخدمة الاجتماعية</t>
  </si>
  <si>
    <t>7- معهد بحوث ودراسات البيولوجيا الجزيئية</t>
  </si>
  <si>
    <t xml:space="preserve">4- الحاسبات والمعلومات </t>
  </si>
  <si>
    <t xml:space="preserve">5- طب الأسنان </t>
  </si>
  <si>
    <t>6- الآداب</t>
  </si>
  <si>
    <t xml:space="preserve">8- الصيدلة </t>
  </si>
  <si>
    <t>9- التمريض</t>
  </si>
  <si>
    <t>10- التربية النوعية</t>
  </si>
  <si>
    <t xml:space="preserve">     اجمالى العلوم</t>
  </si>
  <si>
    <t xml:space="preserve">     اجمالى الهندسة</t>
  </si>
  <si>
    <t xml:space="preserve">     اجمالى الطب</t>
  </si>
  <si>
    <t xml:space="preserve">     اجمالى الحاسبات والمعلومات</t>
  </si>
  <si>
    <t xml:space="preserve">     اجمالى طب الأسنان</t>
  </si>
  <si>
    <t xml:space="preserve">     اجمالى الآداب</t>
  </si>
  <si>
    <t xml:space="preserve">     اجمالى الحقوق</t>
  </si>
  <si>
    <t xml:space="preserve">     اجمالى الصيدلة</t>
  </si>
  <si>
    <t xml:space="preserve">     اجمالى التمريض</t>
  </si>
  <si>
    <t xml:space="preserve">     اجمالى التربية النوعية</t>
  </si>
  <si>
    <t xml:space="preserve">     اجمالى الزراعة</t>
  </si>
  <si>
    <t xml:space="preserve">    اجمالى الطب</t>
  </si>
  <si>
    <t xml:space="preserve">     اجمالى الطب البيطرى</t>
  </si>
  <si>
    <t xml:space="preserve">     اجمالى التجارة</t>
  </si>
  <si>
    <t xml:space="preserve">     اجمالى التربية</t>
  </si>
  <si>
    <t xml:space="preserve">     اجمالى التربية الرياضية</t>
  </si>
  <si>
    <t xml:space="preserve">      اجمالى التربية الرياضية</t>
  </si>
  <si>
    <t xml:space="preserve">       اجمالى التمريض</t>
  </si>
  <si>
    <t xml:space="preserve">       اجمالى المعهد الفنى للتمريض</t>
  </si>
  <si>
    <t xml:space="preserve">       اجمالى الحاسبات والمعلومات</t>
  </si>
  <si>
    <t xml:space="preserve">       اجمالى طب الأسنان</t>
  </si>
  <si>
    <t xml:space="preserve">       اجمالى الآداب</t>
  </si>
  <si>
    <t xml:space="preserve">      اجمالى الخدمة الاجتماعية</t>
  </si>
  <si>
    <t xml:space="preserve">       اجمالى التربية النوعية</t>
  </si>
  <si>
    <t xml:space="preserve">      اجمالى التربية للطفولة المبكرة</t>
  </si>
  <si>
    <t xml:space="preserve">      اجمالى تكنولوجيا صناعة السكر والصناعات التكاملية</t>
  </si>
  <si>
    <t xml:space="preserve">      اجمالى الفنون الجميلة</t>
  </si>
  <si>
    <t xml:space="preserve">      اجمالى المعهد الفنى للتمريض</t>
  </si>
  <si>
    <t xml:space="preserve">       اجمالى التربية الرياضية</t>
  </si>
  <si>
    <t xml:space="preserve">       اجمالى الحاسبات</t>
  </si>
  <si>
    <t xml:space="preserve">       اجمالى الخدمة الاجتماعية</t>
  </si>
  <si>
    <t xml:space="preserve">       اجمالى التربية للطفولة المبكرة</t>
  </si>
  <si>
    <t xml:space="preserve">       اجمالى تكنولوجيا صناعة السكر والصناعات التكاملية</t>
  </si>
  <si>
    <t xml:space="preserve">       اجمالى الفنون الجميلة </t>
  </si>
  <si>
    <t xml:space="preserve">     اجمالى التربية للطفولة المبكرة</t>
  </si>
  <si>
    <t xml:space="preserve">     اجمالى الطب البيطرى </t>
  </si>
  <si>
    <t xml:space="preserve">     اجمالى الخدمة الاجتماعية </t>
  </si>
  <si>
    <t xml:space="preserve">       اجمالى الصيدلة</t>
  </si>
  <si>
    <t xml:space="preserve">       اجمالى التجارة</t>
  </si>
  <si>
    <t xml:space="preserve">       اجمالى الحقوق</t>
  </si>
  <si>
    <t xml:space="preserve">       اجمالى التربية</t>
  </si>
  <si>
    <t xml:space="preserve">     اجمالى التجارة </t>
  </si>
  <si>
    <t>12- الخدمة الاجتماعية</t>
  </si>
  <si>
    <t>14- التربية النوعية</t>
  </si>
  <si>
    <t>17- التربية للطفولة المبكرة</t>
  </si>
  <si>
    <t>20- معهد جنوب مصر للأورام</t>
  </si>
  <si>
    <t xml:space="preserve">21- معهد بحوث ودراسات البيولوجيا الجزيئية </t>
  </si>
  <si>
    <t xml:space="preserve">       اجمالى الفنون الجميلة</t>
  </si>
  <si>
    <t xml:space="preserve">       اجمالى معهد جنوب مصر للأورام</t>
  </si>
  <si>
    <t xml:space="preserve">       اجمالى معهد بحوث ودراسات البيولوجيا الجزيئية</t>
  </si>
  <si>
    <t xml:space="preserve">     اجمالى الخدمة الاجتماعية</t>
  </si>
  <si>
    <t xml:space="preserve">     اجمالى معهد بحوث ودراسات البيولوجيا الجزيئية</t>
  </si>
  <si>
    <t xml:space="preserve">       اجمالى معهد دراسات وبحوث البيولوجيا الجزيئية</t>
  </si>
  <si>
    <t>3- التربية الرياضية</t>
  </si>
  <si>
    <t>4- التمريض</t>
  </si>
  <si>
    <t xml:space="preserve">     احمالى التمريض</t>
  </si>
  <si>
    <t xml:space="preserve">     احمالى التربية النوعية</t>
  </si>
  <si>
    <t xml:space="preserve">2- الزراعة </t>
  </si>
  <si>
    <t>6- التربية</t>
  </si>
  <si>
    <t xml:space="preserve">     اجمالى الزراعة </t>
  </si>
  <si>
    <t xml:space="preserve">4- التربية </t>
  </si>
  <si>
    <t xml:space="preserve">5- التجارة </t>
  </si>
  <si>
    <t>6- الحقوق</t>
  </si>
  <si>
    <t>7- الحاسبات والمعلومات</t>
  </si>
  <si>
    <t>8- الآداب</t>
  </si>
  <si>
    <t>9- الخدمة الاجتماعية</t>
  </si>
  <si>
    <t xml:space="preserve">11- الفنون الجميلة </t>
  </si>
  <si>
    <t>الصيدلية الإكلينيكية *</t>
  </si>
  <si>
    <t>الصيدلانيات *</t>
  </si>
  <si>
    <t>الكيمياء الدوائية *</t>
  </si>
  <si>
    <t>الكيمياء العضوية الصيدلية *</t>
  </si>
  <si>
    <t>الكيمياء التحليلية الصيدلية *</t>
  </si>
  <si>
    <t>الكيمياء الحيوية *</t>
  </si>
  <si>
    <t>الأدوية والسموم *</t>
  </si>
  <si>
    <t>الصيدلية الصناعية *</t>
  </si>
  <si>
    <t>الميكروبيولوجيا والمناعة *</t>
  </si>
  <si>
    <t>العقاقير *</t>
  </si>
  <si>
    <t>الصيدلانيات</t>
  </si>
  <si>
    <t>الصيدلة الإكلينيكية (درجة دكتور الصيدلة) *</t>
  </si>
  <si>
    <t>طب الأطفال *</t>
  </si>
  <si>
    <t>التوليد وأمراض النساء *</t>
  </si>
  <si>
    <t>طب وجراحة العين *</t>
  </si>
  <si>
    <t>الأنف والأذن والحنجرة *</t>
  </si>
  <si>
    <t>التخدير والعناية المركزة *</t>
  </si>
  <si>
    <t>الأمراض العصبية والنفسية / الأمراض النفسية *</t>
  </si>
  <si>
    <t>الأمراض العصبية والنفسية / الأمراض العصبية *</t>
  </si>
  <si>
    <t>جراحة المخ والأعصاب *</t>
  </si>
  <si>
    <t>الأمراض الجلدية والتناسلية *</t>
  </si>
  <si>
    <t>جراحة المسالك البولية / جراحة المسالك البولية والتناسلية *</t>
  </si>
  <si>
    <t>جراحة التجميل / جراحة التجميل *</t>
  </si>
  <si>
    <t>الميكروبيولوجيا الطبية والمناعة *</t>
  </si>
  <si>
    <t>الأمراض الباطنة / أمراض الدم الإكلينيكية *</t>
  </si>
  <si>
    <t>الأمراض الباطنة / أمراض الكلى *</t>
  </si>
  <si>
    <t>علاج الأورام والطب النووى / علاج الأورام *</t>
  </si>
  <si>
    <t>الباثولوجيا الأكلينيكية *</t>
  </si>
  <si>
    <t>طب المناطق الحارة والجهاز الهضمى *</t>
  </si>
  <si>
    <t>الأمراض الباطنة *</t>
  </si>
  <si>
    <t>الجراحة العامة / الجراحة *</t>
  </si>
  <si>
    <t>جراحة الأوعية الدموية / جراحة الأوعية الدموية والشرايين *</t>
  </si>
  <si>
    <t>الأمراض الصدرية / الأمراض الصدرية والتدرن *</t>
  </si>
  <si>
    <t>الأشعة التشخيصية *</t>
  </si>
  <si>
    <t>الصحة العامة وطب المجتمع *</t>
  </si>
  <si>
    <t>الكيمياء الحيوية الطبية *</t>
  </si>
  <si>
    <t>طب القلب والأوعية الدموية *</t>
  </si>
  <si>
    <t>جراحة العظام *</t>
  </si>
  <si>
    <t>الأنف والأذن والحنجرة / أمراض التخاطب *</t>
  </si>
  <si>
    <t>الجراحة العامة / جراحة الأطفال *</t>
  </si>
  <si>
    <t>الفارماكولوجى *</t>
  </si>
  <si>
    <t>جراحة القلب والصدر *</t>
  </si>
  <si>
    <t>الروماتيزم والتأهيل *</t>
  </si>
  <si>
    <t>علاج الأورام والطب النووى / الطب النووى *</t>
  </si>
  <si>
    <t>الهستولوجى / العلوم الطبية الأساسية (الهستولوجى) *</t>
  </si>
  <si>
    <t>الباثولوجى / العلوم الطبية الأساسية (الباثولوجيا) *</t>
  </si>
  <si>
    <t>التشريح / العلوم الطبية الأساسية (التشريح الأدمى وعلم الأجنة) *</t>
  </si>
  <si>
    <t>الصحة العامة / الطب المهنى والبيئى *</t>
  </si>
  <si>
    <t>الأمراض الباطنة / طب الحالات الحرجة *</t>
  </si>
  <si>
    <t>الفسيولوجى / العلوم الطبية الأساسية (الفسيولوجيا الطبية) *</t>
  </si>
  <si>
    <t>الأمراض العصبية والنفسية *</t>
  </si>
  <si>
    <t>الأنف والأذن والحنجرة / طب السمع والاتزان *</t>
  </si>
  <si>
    <t>جراحة التجميل / جراحة التجميل والتكميل *</t>
  </si>
  <si>
    <t>الطب الشرعى والسموم الإكلينيكية / السموم الإكلينيكية</t>
  </si>
  <si>
    <t>الطب الشرعى والسموم الإكلينيكية / الطب الشرعى</t>
  </si>
  <si>
    <t>الطفيليات الطبية *</t>
  </si>
  <si>
    <t>الخدمة النفسية والتطبيقية</t>
  </si>
  <si>
    <t>الدراسات الآسلامية</t>
  </si>
  <si>
    <t xml:space="preserve">1 السعودية - 1 السودان - 41 الكويت - 1 سوريا </t>
  </si>
  <si>
    <t xml:space="preserve">1 السعودية - 1 السودان - 46 الكويت </t>
  </si>
  <si>
    <t xml:space="preserve">8 السودان - 1 الكويت </t>
  </si>
  <si>
    <t>11 السعودية - 5 السودان - 2 اليمن - 1 سوريا - 1049 الكويت</t>
  </si>
  <si>
    <t>15 الكويت - 1 السعودية</t>
  </si>
  <si>
    <t>1 سوريا - 5 الكويت</t>
  </si>
  <si>
    <t>خاص</t>
  </si>
  <si>
    <t>مهنى</t>
  </si>
  <si>
    <t>رياض اطفال</t>
  </si>
  <si>
    <t xml:space="preserve"> رياض الأطفال</t>
  </si>
  <si>
    <t xml:space="preserve">خاص </t>
  </si>
  <si>
    <t>14- الآداب</t>
  </si>
  <si>
    <t>دبلوم المجال الطبى</t>
  </si>
  <si>
    <t>9- التربية للطفولة المبكرة</t>
  </si>
  <si>
    <t>12- الآداب</t>
  </si>
  <si>
    <t>16- الآداب</t>
  </si>
  <si>
    <t>17- الآداب</t>
  </si>
  <si>
    <t>بيان بأحدث اعداد الطلاب الوافدين المقيدين بالدراسات العليا</t>
  </si>
  <si>
    <t>بكليات جامعة أسيوط حتى تاريخه</t>
  </si>
  <si>
    <t>الكليـــة</t>
  </si>
  <si>
    <t>الدبلوم</t>
  </si>
  <si>
    <t>الماجستير</t>
  </si>
  <si>
    <t>الدكتوراه</t>
  </si>
  <si>
    <t>الإجمـالي</t>
  </si>
  <si>
    <t xml:space="preserve">العلوم </t>
  </si>
  <si>
    <t xml:space="preserve">الهندسة </t>
  </si>
  <si>
    <t xml:space="preserve">الزراعة </t>
  </si>
  <si>
    <t xml:space="preserve">الطب البشرى </t>
  </si>
  <si>
    <t xml:space="preserve">الطب البيطرى </t>
  </si>
  <si>
    <t xml:space="preserve">التجارة </t>
  </si>
  <si>
    <t xml:space="preserve">التربية </t>
  </si>
  <si>
    <t xml:space="preserve">الحقوق </t>
  </si>
  <si>
    <t xml:space="preserve">التربية الرياضية </t>
  </si>
  <si>
    <t xml:space="preserve">الآداب </t>
  </si>
  <si>
    <t xml:space="preserve">الخدمة الاجتماعية </t>
  </si>
  <si>
    <t xml:space="preserve">الحاسبات والمعلومات </t>
  </si>
  <si>
    <t xml:space="preserve">التربية النوعية </t>
  </si>
  <si>
    <t xml:space="preserve">التربية للطفولة المبكرة </t>
  </si>
  <si>
    <t xml:space="preserve">الصيدلة </t>
  </si>
  <si>
    <t xml:space="preserve">معهد البيولوجيا </t>
  </si>
  <si>
    <t xml:space="preserve">التمريض </t>
  </si>
  <si>
    <t xml:space="preserve">الإجمـــالي </t>
  </si>
  <si>
    <r>
      <t>اعدادى</t>
    </r>
    <r>
      <rPr>
        <b/>
        <sz val="22"/>
        <color rgb="FFFFFFFF"/>
        <rFont val="Calibri"/>
        <family val="2"/>
      </rPr>
      <t xml:space="preserve"> </t>
    </r>
  </si>
  <si>
    <r>
      <t>اولى</t>
    </r>
    <r>
      <rPr>
        <b/>
        <sz val="22"/>
        <color rgb="FFFFFFFF"/>
        <rFont val="Calibri"/>
        <family val="2"/>
      </rPr>
      <t xml:space="preserve"> </t>
    </r>
  </si>
  <si>
    <r>
      <t>ثالثة</t>
    </r>
    <r>
      <rPr>
        <b/>
        <sz val="22"/>
        <color rgb="FFFFFFFF"/>
        <rFont val="Calibri"/>
        <family val="2"/>
      </rPr>
      <t xml:space="preserve"> </t>
    </r>
  </si>
  <si>
    <r>
      <t>رابعة</t>
    </r>
    <r>
      <rPr>
        <b/>
        <sz val="22"/>
        <color rgb="FFFFFFFF"/>
        <rFont val="Calibri"/>
        <family val="2"/>
      </rPr>
      <t xml:space="preserve"> </t>
    </r>
  </si>
  <si>
    <r>
      <t>خامسة</t>
    </r>
    <r>
      <rPr>
        <b/>
        <sz val="22"/>
        <color rgb="FFFFFFFF"/>
        <rFont val="Calibri"/>
        <family val="2"/>
      </rPr>
      <t xml:space="preserve"> </t>
    </r>
  </si>
  <si>
    <t>مصري</t>
  </si>
  <si>
    <t xml:space="preserve">1- العلوم </t>
  </si>
  <si>
    <t>الميكروبيولوجى</t>
  </si>
  <si>
    <t xml:space="preserve">الفيزياء والكيمياء </t>
  </si>
  <si>
    <t>إجمالى دور يناير</t>
  </si>
  <si>
    <t xml:space="preserve">الكيمياء والميكروبيولوجيا </t>
  </si>
  <si>
    <t xml:space="preserve">الكيمياء الصناعية والتطبيقية </t>
  </si>
  <si>
    <t xml:space="preserve">الرياضيات </t>
  </si>
  <si>
    <t xml:space="preserve">الجيوفيزياء </t>
  </si>
  <si>
    <t>إجمالى دور يونية</t>
  </si>
  <si>
    <t>الفيزياء والالكترونيات</t>
  </si>
  <si>
    <t>إجمالى دور سبتمبر</t>
  </si>
  <si>
    <t xml:space="preserve">ميكانيكا انتاج </t>
  </si>
  <si>
    <t xml:space="preserve">ميكانيكا ميكاترونيات </t>
  </si>
  <si>
    <t xml:space="preserve">كهرباء قوى </t>
  </si>
  <si>
    <t xml:space="preserve">تعدين </t>
  </si>
  <si>
    <t xml:space="preserve">عمارة </t>
  </si>
  <si>
    <t xml:space="preserve">هندسة الميكاترونيات والروبوتات </t>
  </si>
  <si>
    <t xml:space="preserve">هندسة التسييد وإدارة المشروعات </t>
  </si>
  <si>
    <t xml:space="preserve">هندسة العمارة الداخلية </t>
  </si>
  <si>
    <t>إجمالى دور يونيو</t>
  </si>
  <si>
    <t>إجمالى دور نوفمبر</t>
  </si>
  <si>
    <t>إجمالى الهندسة</t>
  </si>
  <si>
    <t xml:space="preserve">3- الزراعة </t>
  </si>
  <si>
    <t>علوم وتكنولوجيا أغذية</t>
  </si>
  <si>
    <t>مبيدات</t>
  </si>
  <si>
    <t xml:space="preserve">حشرات اقتصادية </t>
  </si>
  <si>
    <t xml:space="preserve">وراثة </t>
  </si>
  <si>
    <t xml:space="preserve">محاصيل </t>
  </si>
  <si>
    <t>بساتين</t>
  </si>
  <si>
    <t xml:space="preserve">انتاج حيوانى </t>
  </si>
  <si>
    <t>دواجن</t>
  </si>
  <si>
    <t>أمراض نبات</t>
  </si>
  <si>
    <t xml:space="preserve">اقتصاد زراعى </t>
  </si>
  <si>
    <t>إدارة اعمال زراعية</t>
  </si>
  <si>
    <t>ارشاد زراعي</t>
  </si>
  <si>
    <t>إجمالى دور يونيه</t>
  </si>
  <si>
    <t>إجمالى زراعة</t>
  </si>
  <si>
    <t xml:space="preserve">عــــــــــــــــــــــــــــــــــــــــــــــــــــــــام </t>
  </si>
  <si>
    <t>عـــــــــــــــــــــــــــــــــــــــــــــــــــــام</t>
  </si>
  <si>
    <t>إجمالى دور فبراير</t>
  </si>
  <si>
    <t>إجمالى الطب</t>
  </si>
  <si>
    <t xml:space="preserve">5- الصيدلة </t>
  </si>
  <si>
    <t>عـــــــــــــــــــــــــــــــــــــــــــــــــــــــــــام دور يونيو</t>
  </si>
  <si>
    <t>أكلينكية دور يناير</t>
  </si>
  <si>
    <t>أكلينكية دور مايو</t>
  </si>
  <si>
    <t>عــــــــــــــــــــــــــــــــــــــــــــــــــــام دور نوفمبر</t>
  </si>
  <si>
    <t>إجمالى الصيدلة</t>
  </si>
  <si>
    <t xml:space="preserve">6- الطب البيطرى </t>
  </si>
  <si>
    <t>عـــــــــــــــــــــــــــــــــــــــــــــــــــــــــــــــــــــــــــــــــــــــام دور يونيه</t>
  </si>
  <si>
    <t>عـــــــــــــــــــــــــــــــــــــــــــــــــــــــــــــــــــــــــــــــــــــــام دورسبتمبر</t>
  </si>
  <si>
    <t>إجمالى الطب البيطري</t>
  </si>
  <si>
    <t xml:space="preserve">7- التجارة </t>
  </si>
  <si>
    <t>المحاسبة أنتظام</t>
  </si>
  <si>
    <t>إدارة الأعمال أنتظام</t>
  </si>
  <si>
    <t>التأمين أنتظام</t>
  </si>
  <si>
    <t>الأقتصاد أنتظام</t>
  </si>
  <si>
    <t>العلوم السياسية أنتظام</t>
  </si>
  <si>
    <t>المحاسبة أنتساب</t>
  </si>
  <si>
    <t>إدارة الأعمال أنتساب</t>
  </si>
  <si>
    <t>التأمين أنتساب</t>
  </si>
  <si>
    <t>العلوم السياسية أنتساب</t>
  </si>
  <si>
    <t>الأقتصاد أنتساب</t>
  </si>
  <si>
    <t>المحاسبة - لغة أنجليزية أنتظام</t>
  </si>
  <si>
    <t>إدارة الأعمال - لغة أنجليزية</t>
  </si>
  <si>
    <t>المحاسبة - لغة أنجليزية أنتساب</t>
  </si>
  <si>
    <t>برنامج نظم معلومات الأعمال ( BIS )</t>
  </si>
  <si>
    <t>برنامج نظم معلومات الأعمال ( BIS ) دور سبتمبر</t>
  </si>
  <si>
    <t>إجمالى التجارة</t>
  </si>
  <si>
    <t xml:space="preserve">8- التربية </t>
  </si>
  <si>
    <t xml:space="preserve">الفيزياء </t>
  </si>
  <si>
    <t xml:space="preserve">العلوم البيولوجيا والجيولوجية </t>
  </si>
  <si>
    <t xml:space="preserve">اللغة الأنجليزية </t>
  </si>
  <si>
    <t xml:space="preserve">اللغة الفرنسية </t>
  </si>
  <si>
    <t xml:space="preserve">التاريخ </t>
  </si>
  <si>
    <t xml:space="preserve">الحاسب الآلى </t>
  </si>
  <si>
    <t xml:space="preserve">التعليم الأساسى علوم </t>
  </si>
  <si>
    <t xml:space="preserve">التعليم الأساسى لغة عربية  </t>
  </si>
  <si>
    <t xml:space="preserve">التعليم الأساسى دراسات اجتماعية </t>
  </si>
  <si>
    <t xml:space="preserve">التعليم الأساسى لغة أنجليزية </t>
  </si>
  <si>
    <t>الرياضيات - برنامج خاص</t>
  </si>
  <si>
    <t>العلوم - برنامج خاص</t>
  </si>
  <si>
    <t>اللغة الأنجليزية - برنامج خاص</t>
  </si>
  <si>
    <t>الرياضيات - برنامج خاص دور سبتمبر</t>
  </si>
  <si>
    <t>اللغة الأنجليزية - برنامج خاص دور سبتمبر</t>
  </si>
  <si>
    <t xml:space="preserve">     اجمالى دور نوفمبر</t>
  </si>
  <si>
    <t xml:space="preserve">     اجمالى التربية </t>
  </si>
  <si>
    <t>عـــــــــــــــــــــــــــــــــــــــــــــــــــــــــــــــــــام أنتظام</t>
  </si>
  <si>
    <t>عـــــــــــــــــــــــــــــــــــــــــــــــــــــــــــــــــام أنتساب</t>
  </si>
  <si>
    <t>لغة أنتظام</t>
  </si>
  <si>
    <t>لغة أنتساب</t>
  </si>
  <si>
    <t xml:space="preserve">     اجمالى الحقوق </t>
  </si>
  <si>
    <t xml:space="preserve">10- التربية الرياضية </t>
  </si>
  <si>
    <t>مناهج وطرق تدريس التربية الرياضية</t>
  </si>
  <si>
    <t>التدريب الرياضى</t>
  </si>
  <si>
    <t xml:space="preserve">الإدارة الرياضية </t>
  </si>
  <si>
    <t xml:space="preserve">       اجمالى التربية الرياضية </t>
  </si>
  <si>
    <t xml:space="preserve">11- التمريض </t>
  </si>
  <si>
    <t>عـــــــــــــــــــــــــــــــــــــــــــــــــــــــــــــــام دور يونيو</t>
  </si>
  <si>
    <t>برنامج مكثف دور ابريل - مايو</t>
  </si>
  <si>
    <t>إجمالى دور يونيو - ابريل</t>
  </si>
  <si>
    <t>عـــــــــــــــــــــــــــــــــــــــــــــــــــــــــــــــام دور سبتمبر</t>
  </si>
  <si>
    <t>برنامج مكثف دور اغسطس</t>
  </si>
  <si>
    <t>إجمالى دور سبتمبر - اغسطس</t>
  </si>
  <si>
    <t xml:space="preserve">12- المعهد الفنى للتمريض </t>
  </si>
  <si>
    <t xml:space="preserve">عـــــــــــــــــــــــــــــــــــــــــــــــــــــــــــــــــــــــــــــــــــــــــــــــــــــــــــــــام </t>
  </si>
  <si>
    <t>تاريخ</t>
  </si>
  <si>
    <t xml:space="preserve">جغرافيا عامة </t>
  </si>
  <si>
    <t xml:space="preserve">جغرافيا نظم </t>
  </si>
  <si>
    <t>اجتماع</t>
  </si>
  <si>
    <t xml:space="preserve">فلسفة </t>
  </si>
  <si>
    <t xml:space="preserve">علم نفس </t>
  </si>
  <si>
    <t xml:space="preserve">وثائق ومعلومات </t>
  </si>
  <si>
    <t xml:space="preserve">الاعلام </t>
  </si>
  <si>
    <t xml:space="preserve">اللغات الشرقية فارسى </t>
  </si>
  <si>
    <t xml:space="preserve">اللغات الشرقية عبرى </t>
  </si>
  <si>
    <t xml:space="preserve">آثار مصرى </t>
  </si>
  <si>
    <t xml:space="preserve">آثار اسلامى </t>
  </si>
  <si>
    <t xml:space="preserve">الدراسات الاسلامية </t>
  </si>
  <si>
    <t>إجمالى الأنتظام</t>
  </si>
  <si>
    <t>علم اجتماع</t>
  </si>
  <si>
    <t>دراسات اسلامية</t>
  </si>
  <si>
    <t>اإجمالى الأنتساب</t>
  </si>
  <si>
    <t>برنامج المساحة والخرائط ونظم المعلومات الجغرافية</t>
  </si>
  <si>
    <t>برنامج الترجمة</t>
  </si>
  <si>
    <t xml:space="preserve">                       إجمالى الخاص</t>
  </si>
  <si>
    <t>إجمالى الأنتساب</t>
  </si>
  <si>
    <t>إجمالى الآداب</t>
  </si>
  <si>
    <t xml:space="preserve">14- التربية النوعية </t>
  </si>
  <si>
    <t xml:space="preserve">التربية الفنية </t>
  </si>
  <si>
    <t xml:space="preserve">التربية الموسيقية </t>
  </si>
  <si>
    <t xml:space="preserve">اقتصاد منزلى </t>
  </si>
  <si>
    <t xml:space="preserve">تكنولوجيا التعليم </t>
  </si>
  <si>
    <t>إجمالى التربية النوعية</t>
  </si>
  <si>
    <t xml:space="preserve">15- الفنون الجميلة </t>
  </si>
  <si>
    <t xml:space="preserve">ديكور - شعبة عمارة داخلية </t>
  </si>
  <si>
    <t xml:space="preserve">ديكور - شعبة فنون تعبيرية </t>
  </si>
  <si>
    <t xml:space="preserve">فنون - قسم تصوير - شعبة تصوير </t>
  </si>
  <si>
    <t xml:space="preserve">فنون - قسم تصوير - شعبة جدريات </t>
  </si>
  <si>
    <t xml:space="preserve">فنون - قسم جرافيك - شعبة رسوم متحركة </t>
  </si>
  <si>
    <t xml:space="preserve">فنون - قسم جرافيك - شعبة تصميم مطبوع </t>
  </si>
  <si>
    <t xml:space="preserve">فنون - قسم نحت - شعبة فراغى وميدانى </t>
  </si>
  <si>
    <t xml:space="preserve">فنون - قسم نحت - شعبة بارز وميدالية </t>
  </si>
  <si>
    <t xml:space="preserve">فنون - قسم نحت - شعبة عرائس وأقنعة </t>
  </si>
  <si>
    <t>إجمالى الفنون الجميلة</t>
  </si>
  <si>
    <t xml:space="preserve">16- الخدمة الاجتماعية </t>
  </si>
  <si>
    <t>عــــــــــــــــــــــــــــــــــــــــــــــــــــــــــــــــــــــــــــــــــــــــــــــــــــــــــــام أنتظام</t>
  </si>
  <si>
    <t>عــــــــــــــــــــــــــــــــــــــــــــــــــــــــــــــــــــــــــــــــــــــــــــــــــــــــــــام أنتساب</t>
  </si>
  <si>
    <t xml:space="preserve">       اجمالى دور يونيه</t>
  </si>
  <si>
    <t>إجمالى الخدمة الأجتماعية</t>
  </si>
  <si>
    <t>17- الحاسبات والمعلومات</t>
  </si>
  <si>
    <t>نظم معلومات</t>
  </si>
  <si>
    <t>علوم حاسب</t>
  </si>
  <si>
    <t>تكنولوجيا معلومات</t>
  </si>
  <si>
    <t>وسائط متعددة</t>
  </si>
  <si>
    <t xml:space="preserve">نظم معلومات حيوية </t>
  </si>
  <si>
    <t>هندسة برمجيات</t>
  </si>
  <si>
    <t>نظم معلومات حيوية دور يناير</t>
  </si>
  <si>
    <t>نظم المعلومات دور يناير</t>
  </si>
  <si>
    <t>إجمالى الحاسبات والمعلومات</t>
  </si>
  <si>
    <t xml:space="preserve">18- التربية للطفولة المبكرة </t>
  </si>
  <si>
    <t>عـــــــــــــــــــــــــــــــــــــــــــــــــــــــــــــــــــــــــام دور يونيه</t>
  </si>
  <si>
    <t>عـــــــــــــــــــــــــــــــــــــــــــــــــــــــــــــــــــــــام دور سبتمبر</t>
  </si>
  <si>
    <t xml:space="preserve">  اجمالى التربية للطفولة المبكرة</t>
  </si>
  <si>
    <t xml:space="preserve">19- طب أسنان </t>
  </si>
  <si>
    <t>عـــــــــــــــــــــــــــــــــــــــــــــــــــــــــــــــــــــــــــــــام دور يونية</t>
  </si>
  <si>
    <t>عـــــــــــــــــــــــــــــــــــــــــــــــــــــــــــــــــــــــــــــــام دور سبتمبر</t>
  </si>
  <si>
    <t xml:space="preserve">       اجمالى طب الأسنان </t>
  </si>
  <si>
    <t xml:space="preserve">20- تكنولوجيا صناعة السكر والصناعات المتكاملة </t>
  </si>
  <si>
    <t>عــــــــــــــــــــــــــــــــــــــــــــــــــــــــــــــــــــــــــــام دور يونيه</t>
  </si>
  <si>
    <t>عــــــــــــــــــــــــــــــــــــــــــــــــــــــــــــــــــــــــــــام دور سبتمبر</t>
  </si>
  <si>
    <t>إجمالى تكنولوجيا السكر</t>
  </si>
  <si>
    <t xml:space="preserve">اجمالى الكليات </t>
  </si>
  <si>
    <t>الكلية/المعهد</t>
  </si>
  <si>
    <t>الجنسية (برجاء ذكر الجنسيات كاملة منفصلة كل جنسية على حدا)</t>
  </si>
  <si>
    <t>وافد (غير مصري)</t>
  </si>
  <si>
    <t xml:space="preserve">ملاحظات </t>
  </si>
  <si>
    <t>الاجمالي</t>
  </si>
  <si>
    <t xml:space="preserve">كلية الطب </t>
  </si>
  <si>
    <t xml:space="preserve"> طلاب جنسية السودان5 +2 طلاب جنسية فلسطين </t>
  </si>
  <si>
    <t xml:space="preserve">6طلاب لائحة حديثة +1 لائحة قديمة </t>
  </si>
  <si>
    <t xml:space="preserve">كلية الطب الاسنان </t>
  </si>
  <si>
    <t xml:space="preserve">كلية التربية الرياضية </t>
  </si>
  <si>
    <t>لا يوجد</t>
  </si>
  <si>
    <t>كلية الهندسة</t>
  </si>
  <si>
    <t>سودانى</t>
  </si>
  <si>
    <t xml:space="preserve">كلية الآداب </t>
  </si>
  <si>
    <t xml:space="preserve">كلية التجارة </t>
  </si>
  <si>
    <t xml:space="preserve"> دور نوفمبر2  + 5 دور يونيو +3 إناث دور نوفمبر</t>
  </si>
  <si>
    <t xml:space="preserve">كلية الحقوق </t>
  </si>
  <si>
    <t>الاجمالى</t>
  </si>
  <si>
    <r>
      <t>دبلوم</t>
    </r>
    <r>
      <rPr>
        <b/>
        <sz val="12"/>
        <color rgb="FFFFFFFF"/>
        <rFont val="Calibri"/>
        <family val="2"/>
      </rPr>
      <t xml:space="preserve"> </t>
    </r>
  </si>
  <si>
    <r>
      <t>ماجستير</t>
    </r>
    <r>
      <rPr>
        <b/>
        <sz val="12"/>
        <color rgb="FFFFFFFF"/>
        <rFont val="Calibri"/>
        <family val="2"/>
      </rPr>
      <t xml:space="preserve"> </t>
    </r>
  </si>
  <si>
    <r>
      <t>دكتوراه</t>
    </r>
    <r>
      <rPr>
        <b/>
        <sz val="12"/>
        <color rgb="FFFFFFFF"/>
        <rFont val="Calibri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</si>
</sst>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 x14ac:knownFonts="1">
    <font>
      <sz val="11"/>
      <color theme="1"/>
      <name val="Arial"/>
      <family val="2"/>
      <scheme val="minor"/>
    </font>
    <font>
      <b/>
      <sz val="16"/>
      <color rgb="FFFFFFFF"/>
      <name val="Arial"/>
      <family val="2"/>
      <scheme val="minor"/>
    </font>
    <font>
      <b/>
      <sz val="16"/>
      <color rgb="FFFFFFFF"/>
      <name val="Calibri"/>
      <family val="2"/>
    </font>
    <font>
      <b/>
      <sz val="22"/>
      <color rgb="FF002060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6"/>
      <color rgb="FF002060"/>
      <name val="Arial"/>
      <family val="2"/>
      <scheme val="minor"/>
    </font>
    <font>
      <b/>
      <sz val="16"/>
      <color theme="1"/>
      <name val="Arial"/>
      <family val="2"/>
      <scheme val="minor"/>
    </font>
    <font>
      <sz val="10"/>
      <name val="Arial"/>
      <family val="2"/>
    </font>
    <font>
      <u/>
      <sz val="11"/>
      <color theme="10"/>
      <name val="Arial"/>
      <family val="2"/>
    </font>
    <font>
      <b/>
      <sz val="20"/>
      <color theme="1"/>
      <name val="Arial"/>
      <family val="2"/>
      <scheme val="minor"/>
    </font>
    <font>
      <b/>
      <sz val="16"/>
      <color rgb="FFFF0000"/>
      <name val="Arial"/>
      <family val="2"/>
      <scheme val="minor"/>
    </font>
    <font>
      <b/>
      <sz val="16"/>
      <color rgb="FF000000"/>
      <name val="Calibri"/>
      <family val="2"/>
    </font>
    <font>
      <b/>
      <u/>
      <sz val="16"/>
      <color rgb="FF002060"/>
      <name val="Arial"/>
      <family val="2"/>
      <scheme val="minor"/>
    </font>
    <font>
      <b/>
      <sz val="16"/>
      <color theme="4"/>
      <name val="Arial"/>
      <family val="2"/>
      <scheme val="minor"/>
    </font>
    <font>
      <b/>
      <sz val="16"/>
      <color theme="1"/>
      <name val="Bodoni MT"/>
      <family val="1"/>
    </font>
    <font>
      <b/>
      <sz val="16"/>
      <color theme="1"/>
      <name val="Calibri"/>
      <family val="2"/>
    </font>
    <font>
      <b/>
      <sz val="16"/>
      <color theme="0"/>
      <name val="Calibri"/>
      <family val="2"/>
    </font>
    <font>
      <b/>
      <sz val="25"/>
      <color rgb="FFFFFFFF"/>
      <name val="Arial"/>
      <family val="2"/>
      <scheme val="minor"/>
    </font>
    <font>
      <b/>
      <sz val="16"/>
      <color rgb="FF000000"/>
      <name val="Arial"/>
      <family val="2"/>
      <scheme val="minor"/>
    </font>
    <font>
      <b/>
      <sz val="16"/>
      <color rgb="FF000000"/>
      <name val="PT Bold Heading"/>
      <charset val="178"/>
    </font>
    <font>
      <b/>
      <sz val="20"/>
      <color rgb="FF000000"/>
      <name val="PT Bold Heading"/>
      <charset val="178"/>
    </font>
    <font>
      <b/>
      <sz val="20"/>
      <color rgb="FF002060"/>
      <name val="Arial"/>
      <family val="2"/>
      <scheme val="minor"/>
    </font>
    <font>
      <b/>
      <sz val="22"/>
      <color theme="1"/>
      <name val="Arial"/>
      <family val="2"/>
      <scheme val="minor"/>
    </font>
    <font>
      <b/>
      <sz val="22"/>
      <color theme="1"/>
      <name val="Bodoni MT"/>
      <family val="1"/>
    </font>
    <font>
      <b/>
      <sz val="22"/>
      <color rgb="FFFFFFFF"/>
      <name val="Arial"/>
      <family val="2"/>
      <scheme val="minor"/>
    </font>
    <font>
      <b/>
      <sz val="22"/>
      <color rgb="FFFFFFFF"/>
      <name val="Calibri"/>
      <family val="2"/>
    </font>
    <font>
      <b/>
      <sz val="22"/>
      <color rgb="FF000000"/>
      <name val="Calibri"/>
      <family val="2"/>
    </font>
    <font>
      <b/>
      <sz val="22"/>
      <color rgb="FF002060"/>
      <name val="Calibri"/>
      <family val="2"/>
    </font>
    <font>
      <b/>
      <sz val="18"/>
      <color rgb="FFFF0000"/>
      <name val="Arial"/>
      <family val="2"/>
      <scheme val="minor"/>
    </font>
    <font>
      <b/>
      <sz val="11"/>
      <color theme="4"/>
      <name val="Arial"/>
      <family val="2"/>
      <scheme val="minor"/>
    </font>
    <font>
      <b/>
      <sz val="16"/>
      <color theme="0"/>
      <name val="Arial"/>
      <family val="2"/>
      <scheme val="minor"/>
    </font>
    <font>
      <b/>
      <sz val="14"/>
      <color rgb="FF000000"/>
      <name val="Calibri"/>
      <family val="2"/>
    </font>
    <font>
      <b/>
      <sz val="12"/>
      <color theme="1"/>
      <name val="Arial"/>
      <family val="2"/>
      <scheme val="minor"/>
    </font>
    <font>
      <b/>
      <sz val="14"/>
      <color rgb="FFFFFFFF"/>
      <name val="Arial"/>
      <family val="2"/>
      <scheme val="minor"/>
    </font>
    <font>
      <b/>
      <sz val="18"/>
      <color theme="0"/>
      <name val="Arial"/>
      <family val="2"/>
      <scheme val="minor"/>
    </font>
    <font>
      <sz val="16"/>
      <color rgb="FF000000"/>
      <name val="Calibri"/>
      <family val="2"/>
    </font>
    <font>
      <b/>
      <sz val="14"/>
      <color rgb="FF002060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4"/>
      <color rgb="FF000000"/>
      <name val="Arial"/>
      <family val="2"/>
      <scheme val="minor"/>
    </font>
    <font>
      <b/>
      <sz val="14"/>
      <color rgb="FF000000"/>
      <name val="PT Bold Heading"/>
      <charset val="178"/>
    </font>
    <font>
      <b/>
      <sz val="12"/>
      <color rgb="FFFF0000"/>
      <name val="Arial"/>
      <family val="2"/>
      <scheme val="minor"/>
    </font>
    <font>
      <b/>
      <sz val="12"/>
      <color rgb="FFFFFFFF"/>
      <name val="Arial"/>
      <family val="2"/>
      <scheme val="minor"/>
    </font>
    <font>
      <b/>
      <sz val="12"/>
      <color rgb="FFFFFFFF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PT Bold Heading"/>
      <charset val="178"/>
    </font>
    <font>
      <b/>
      <sz val="12"/>
      <color rgb="FF000000"/>
      <name val="PT Bold Heading"/>
      <charset val="178"/>
    </font>
  </fonts>
  <fills count="10">
    <fill>
      <patternFill patternType="none"/>
    </fill>
    <fill>
      <patternFill patternType="gray125"/>
    </fill>
    <fill>
      <patternFill patternType="solid">
        <fgColor rgb="FFD0D8E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</fills>
  <borders count="106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 style="medium">
        <color rgb="FFFFFFFF"/>
      </left>
      <right/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/>
      <top style="thick">
        <color rgb="FFFFFFFF"/>
      </top>
      <bottom/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 style="medium">
        <color rgb="FFFFFFFF"/>
      </left>
      <right/>
      <top/>
      <bottom/>
      <diagonal/>
    </border>
    <border>
      <left/>
      <right/>
      <top style="medium">
        <color rgb="FFFFFFFF"/>
      </top>
      <bottom/>
      <diagonal/>
    </border>
    <border>
      <left style="medium">
        <color rgb="FFFFFFFF"/>
      </left>
      <right/>
      <top style="thick">
        <color rgb="FFFFFFFF"/>
      </top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thick">
        <color rgb="FFFFFFFF"/>
      </top>
      <bottom style="thick">
        <color rgb="FFFFFFFF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rgb="FFFFFFFF"/>
      </left>
      <right/>
      <top style="thick">
        <color auto="1"/>
      </top>
      <bottom/>
      <diagonal/>
    </border>
    <border>
      <left style="thick">
        <color theme="1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thick">
        <color theme="1"/>
      </right>
      <top style="medium">
        <color rgb="FFFFFFFF"/>
      </top>
      <bottom style="medium">
        <color rgb="FFFFFFFF"/>
      </bottom>
      <diagonal/>
    </border>
    <border>
      <left style="thick">
        <color theme="1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thick">
        <color theme="1"/>
      </right>
      <top/>
      <bottom style="medium">
        <color rgb="FFFFFFFF"/>
      </bottom>
      <diagonal/>
    </border>
    <border>
      <left style="medium">
        <color rgb="FFFFFFFF"/>
      </left>
      <right style="thick">
        <color theme="1"/>
      </right>
      <top/>
      <bottom style="thick">
        <color theme="1"/>
      </bottom>
      <diagonal/>
    </border>
    <border>
      <left style="thick">
        <color theme="1"/>
      </left>
      <right style="medium">
        <color rgb="FFFFFFFF"/>
      </right>
      <top style="thick">
        <color theme="1"/>
      </top>
      <bottom/>
      <diagonal/>
    </border>
    <border>
      <left style="medium">
        <color rgb="FFFFFFFF"/>
      </left>
      <right style="medium">
        <color rgb="FFFFFFFF"/>
      </right>
      <top style="thick">
        <color theme="1"/>
      </top>
      <bottom/>
      <diagonal/>
    </border>
    <border>
      <left style="medium">
        <color rgb="FFFFFFFF"/>
      </left>
      <right style="thick">
        <color theme="1"/>
      </right>
      <top style="thick">
        <color theme="1"/>
      </top>
      <bottom/>
      <diagonal/>
    </border>
    <border>
      <left style="thick">
        <color auto="1"/>
      </left>
      <right style="medium">
        <color rgb="FFFFFFFF"/>
      </right>
      <top style="thick">
        <color auto="1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auto="1"/>
      </top>
      <bottom style="medium">
        <color rgb="FFFFFFFF"/>
      </bottom>
      <diagonal/>
    </border>
    <border>
      <left style="medium">
        <color rgb="FFFFFFFF"/>
      </left>
      <right style="thick">
        <color auto="1"/>
      </right>
      <top style="thick">
        <color auto="1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thick">
        <color auto="1"/>
      </right>
      <top style="medium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thick">
        <color auto="1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auto="1"/>
      </bottom>
      <diagonal/>
    </border>
    <border>
      <left style="medium">
        <color rgb="FFFFFFFF"/>
      </left>
      <right style="thick">
        <color auto="1"/>
      </right>
      <top style="medium">
        <color rgb="FFFFFFFF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rgb="FFFFFFFF"/>
      </bottom>
      <diagonal/>
    </border>
    <border>
      <left style="thick">
        <color auto="1"/>
      </left>
      <right/>
      <top style="medium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thick">
        <color auto="1"/>
      </top>
      <bottom/>
      <diagonal/>
    </border>
    <border>
      <left style="thick">
        <color auto="1"/>
      </left>
      <right style="medium">
        <color rgb="FFFFFFFF"/>
      </right>
      <top/>
      <bottom/>
      <diagonal/>
    </border>
    <border>
      <left style="thick">
        <color auto="1"/>
      </left>
      <right style="medium">
        <color rgb="FFFFFFFF"/>
      </right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medium">
        <color rgb="FFFFFFFF"/>
      </left>
      <right/>
      <top style="thick">
        <color auto="1"/>
      </top>
      <bottom style="medium">
        <color rgb="FFFFFFFF"/>
      </bottom>
      <diagonal/>
    </border>
    <border>
      <left/>
      <right style="medium">
        <color rgb="FFFFFFFF"/>
      </right>
      <top style="thick">
        <color auto="1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thick">
        <color auto="1"/>
      </bottom>
      <diagonal/>
    </border>
    <border>
      <left style="thick">
        <color auto="1"/>
      </left>
      <right style="medium">
        <color rgb="FFFFFFFF"/>
      </right>
      <top/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medium">
        <color rgb="FFFFFFFF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medium">
        <color rgb="FFFFFFFF"/>
      </top>
      <bottom/>
      <diagonal/>
    </border>
    <border>
      <left/>
      <right/>
      <top/>
      <bottom style="thick">
        <color rgb="FFFFFFFF"/>
      </bottom>
      <diagonal/>
    </border>
    <border>
      <left/>
      <right/>
      <top style="thick">
        <color rgb="FFFFFFFF"/>
      </top>
      <bottom style="thick">
        <color rgb="FFFFFFFF"/>
      </bottom>
      <diagonal/>
    </border>
    <border>
      <left/>
      <right/>
      <top style="thick">
        <color rgb="FFFFFFFF"/>
      </top>
      <bottom/>
      <diagonal/>
    </border>
    <border>
      <left/>
      <right/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/>
      <top style="thick">
        <color auto="1"/>
      </top>
      <bottom style="thick">
        <color rgb="FFFFFFFF"/>
      </bottom>
      <diagonal/>
    </border>
    <border>
      <left/>
      <right/>
      <top style="thick">
        <color auto="1"/>
      </top>
      <bottom style="thick">
        <color rgb="FFFFFFFF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rgb="FFFFFFFF"/>
      </bottom>
      <diagonal/>
    </border>
    <border>
      <left style="medium">
        <color auto="1"/>
      </left>
      <right style="thick">
        <color auto="1"/>
      </right>
      <top style="medium">
        <color rgb="FFFFFFFF"/>
      </top>
      <bottom style="medium">
        <color rgb="FFFFFFFF"/>
      </bottom>
      <diagonal/>
    </border>
    <border>
      <left style="medium">
        <color auto="1"/>
      </left>
      <right style="thick">
        <color auto="1"/>
      </right>
      <top/>
      <bottom style="medium">
        <color rgb="FFFFFFFF"/>
      </bottom>
      <diagonal/>
    </border>
    <border>
      <left style="medium">
        <color auto="1"/>
      </left>
      <right style="thick">
        <color auto="1"/>
      </right>
      <top style="medium">
        <color rgb="FFFFFFFF"/>
      </top>
      <bottom/>
      <diagonal/>
    </border>
    <border>
      <left style="medium">
        <color auto="1"/>
      </left>
      <right style="thick">
        <color auto="1"/>
      </right>
      <top/>
      <bottom/>
      <diagonal/>
    </border>
    <border>
      <left style="medium">
        <color auto="1"/>
      </left>
      <right style="thick">
        <color auto="1"/>
      </right>
      <top style="medium">
        <color rgb="FFFFFFFF"/>
      </top>
      <bottom style="thick">
        <color auto="1"/>
      </bottom>
      <diagonal/>
    </border>
    <border>
      <left style="thick">
        <color theme="1"/>
      </left>
      <right style="thick">
        <color theme="1"/>
      </right>
      <top style="thick">
        <color theme="1"/>
      </top>
      <bottom style="thick">
        <color theme="1"/>
      </bottom>
      <diagonal/>
    </border>
    <border>
      <left style="thick">
        <color theme="1"/>
      </left>
      <right style="medium">
        <color rgb="FFFFFFFF"/>
      </right>
      <top/>
      <bottom/>
      <diagonal/>
    </border>
    <border>
      <left style="medium">
        <color rgb="FFFFFFFF"/>
      </left>
      <right style="thick">
        <color theme="1"/>
      </right>
      <top/>
      <bottom/>
      <diagonal/>
    </border>
    <border>
      <left style="thick">
        <color theme="1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thick">
        <color theme="1"/>
      </right>
      <top style="medium">
        <color rgb="FFFFFFFF"/>
      </top>
      <bottom/>
      <diagonal/>
    </border>
    <border>
      <left/>
      <right style="thick">
        <color theme="1"/>
      </right>
      <top style="thick">
        <color theme="1"/>
      </top>
      <bottom style="thick">
        <color theme="1"/>
      </bottom>
      <diagonal/>
    </border>
    <border>
      <left/>
      <right style="medium">
        <color rgb="FFFFFFFF"/>
      </right>
      <top style="thick">
        <color theme="1"/>
      </top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 style="thick">
        <color theme="1"/>
      </left>
      <right/>
      <top style="thick">
        <color theme="1"/>
      </top>
      <bottom style="thick">
        <color theme="1"/>
      </bottom>
      <diagonal/>
    </border>
    <border>
      <left style="medium">
        <color rgb="FFFFFFFF"/>
      </left>
      <right/>
      <top style="thick">
        <color theme="1"/>
      </top>
      <bottom/>
      <diagonal/>
    </border>
    <border>
      <left style="medium">
        <color theme="1"/>
      </left>
      <right style="thick">
        <color theme="1"/>
      </right>
      <top style="thick">
        <color theme="1"/>
      </top>
      <bottom style="thick">
        <color theme="1"/>
      </bottom>
      <diagonal/>
    </border>
    <border>
      <left style="medium">
        <color theme="1"/>
      </left>
      <right style="thick">
        <color theme="1"/>
      </right>
      <top style="thick">
        <color theme="1"/>
      </top>
      <bottom/>
      <diagonal/>
    </border>
    <border>
      <left style="medium">
        <color theme="1"/>
      </left>
      <right style="thick">
        <color theme="1"/>
      </right>
      <top/>
      <bottom style="medium">
        <color rgb="FFFFFFFF"/>
      </bottom>
      <diagonal/>
    </border>
    <border>
      <left style="medium">
        <color theme="1"/>
      </left>
      <right style="thick">
        <color theme="1"/>
      </right>
      <top style="medium">
        <color rgb="FFFFFFFF"/>
      </top>
      <bottom style="medium">
        <color rgb="FFFFFFFF"/>
      </bottom>
      <diagonal/>
    </border>
    <border>
      <left style="medium">
        <color theme="1"/>
      </left>
      <right style="thick">
        <color theme="1"/>
      </right>
      <top/>
      <bottom/>
      <diagonal/>
    </border>
    <border>
      <left style="medium">
        <color theme="1"/>
      </left>
      <right style="thick">
        <color theme="1"/>
      </right>
      <top style="medium">
        <color rgb="FFFFFFFF"/>
      </top>
      <bottom/>
      <diagonal/>
    </border>
    <border>
      <left style="medium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464">
    <xf numFmtId="0" fontId="0" fillId="0" borderId="0" xfId="0"/>
    <xf numFmtId="0" fontId="11" fillId="4" borderId="3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6" borderId="31" xfId="0" applyFont="1" applyFill="1" applyBorder="1" applyAlignment="1">
      <alignment horizontal="center" vertical="center" wrapText="1"/>
    </xf>
    <xf numFmtId="0" fontId="11" fillId="6" borderId="32" xfId="0" applyFont="1" applyFill="1" applyBorder="1" applyAlignment="1">
      <alignment horizontal="center" vertical="center" wrapText="1"/>
    </xf>
    <xf numFmtId="0" fontId="11" fillId="4" borderId="34" xfId="0" applyFont="1" applyFill="1" applyBorder="1" applyAlignment="1">
      <alignment horizontal="center" vertical="center" wrapText="1"/>
    </xf>
    <xf numFmtId="0" fontId="11" fillId="4" borderId="36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readingOrder="2"/>
    </xf>
    <xf numFmtId="0" fontId="1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8" fillId="6" borderId="2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 wrapText="1"/>
    </xf>
    <xf numFmtId="0" fontId="18" fillId="6" borderId="7" xfId="0" applyFont="1" applyFill="1" applyBorder="1" applyAlignment="1">
      <alignment horizontal="center" vertical="center" wrapText="1"/>
    </xf>
    <xf numFmtId="0" fontId="18" fillId="6" borderId="5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right" vertical="center" wrapText="1"/>
    </xf>
    <xf numFmtId="0" fontId="11" fillId="4" borderId="2" xfId="0" applyFont="1" applyFill="1" applyBorder="1" applyAlignment="1">
      <alignment horizontal="right" vertical="center" wrapText="1"/>
    </xf>
    <xf numFmtId="0" fontId="11" fillId="6" borderId="45" xfId="0" applyFont="1" applyFill="1" applyBorder="1" applyAlignment="1">
      <alignment horizontal="center" vertical="center" wrapText="1"/>
    </xf>
    <xf numFmtId="0" fontId="11" fillId="6" borderId="46" xfId="0" applyFont="1" applyFill="1" applyBorder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center" vertical="center" wrapText="1"/>
    </xf>
    <xf numFmtId="0" fontId="11" fillId="6" borderId="14" xfId="0" applyFont="1" applyFill="1" applyBorder="1" applyAlignment="1">
      <alignment horizontal="center" vertical="center" wrapText="1"/>
    </xf>
    <xf numFmtId="0" fontId="11" fillId="6" borderId="15" xfId="0" applyFont="1" applyFill="1" applyBorder="1" applyAlignment="1">
      <alignment horizontal="center" vertical="center" wrapText="1"/>
    </xf>
    <xf numFmtId="0" fontId="11" fillId="4" borderId="47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11" fillId="7" borderId="20" xfId="0" applyFont="1" applyFill="1" applyBorder="1" applyAlignment="1">
      <alignment horizontal="center" vertical="center" wrapText="1"/>
    </xf>
    <xf numFmtId="0" fontId="11" fillId="6" borderId="31" xfId="0" applyFont="1" applyFill="1" applyBorder="1" applyAlignment="1">
      <alignment horizontal="right" vertical="center" wrapText="1"/>
    </xf>
    <xf numFmtId="0" fontId="11" fillId="6" borderId="34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right" vertical="center" wrapText="1"/>
    </xf>
    <xf numFmtId="0" fontId="11" fillId="5" borderId="20" xfId="0" applyFont="1" applyFill="1" applyBorder="1" applyAlignment="1">
      <alignment horizontal="right" vertical="center" wrapText="1"/>
    </xf>
    <xf numFmtId="0" fontId="11" fillId="5" borderId="20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right" vertical="center" wrapText="1"/>
    </xf>
    <xf numFmtId="0" fontId="11" fillId="6" borderId="30" xfId="0" applyFont="1" applyFill="1" applyBorder="1" applyAlignment="1">
      <alignment horizontal="center" vertical="center" wrapText="1"/>
    </xf>
    <xf numFmtId="0" fontId="11" fillId="4" borderId="33" xfId="0" applyFont="1" applyFill="1" applyBorder="1" applyAlignment="1">
      <alignment horizontal="center" vertical="center" wrapText="1"/>
    </xf>
    <xf numFmtId="0" fontId="11" fillId="6" borderId="33" xfId="0" applyFont="1" applyFill="1" applyBorder="1" applyAlignment="1">
      <alignment horizontal="center" vertical="center" wrapText="1"/>
    </xf>
    <xf numFmtId="0" fontId="11" fillId="4" borderId="49" xfId="0" applyFont="1" applyFill="1" applyBorder="1" applyAlignment="1">
      <alignment horizontal="center" vertical="center" wrapText="1"/>
    </xf>
    <xf numFmtId="0" fontId="11" fillId="4" borderId="48" xfId="0" applyFont="1" applyFill="1" applyBorder="1" applyAlignment="1">
      <alignment horizontal="center" vertical="center" wrapText="1"/>
    </xf>
    <xf numFmtId="0" fontId="11" fillId="6" borderId="49" xfId="0" applyFont="1" applyFill="1" applyBorder="1" applyAlignment="1">
      <alignment horizontal="center" vertical="center" wrapText="1"/>
    </xf>
    <xf numFmtId="0" fontId="11" fillId="6" borderId="41" xfId="0" applyFont="1" applyFill="1" applyBorder="1" applyAlignment="1">
      <alignment horizontal="center" vertical="center" wrapText="1"/>
    </xf>
    <xf numFmtId="0" fontId="11" fillId="6" borderId="48" xfId="0" applyFont="1" applyFill="1" applyBorder="1" applyAlignment="1">
      <alignment horizontal="center" vertical="center" wrapText="1"/>
    </xf>
    <xf numFmtId="0" fontId="11" fillId="4" borderId="41" xfId="0" applyFont="1" applyFill="1" applyBorder="1" applyAlignment="1">
      <alignment horizontal="center" vertical="center" wrapText="1"/>
    </xf>
    <xf numFmtId="0" fontId="20" fillId="8" borderId="20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1" fillId="6" borderId="37" xfId="0" applyFont="1" applyFill="1" applyBorder="1" applyAlignment="1">
      <alignment horizontal="center" vertical="center" wrapText="1"/>
    </xf>
    <xf numFmtId="0" fontId="11" fillId="6" borderId="35" xfId="0" applyFont="1" applyFill="1" applyBorder="1" applyAlignment="1">
      <alignment horizontal="center" vertical="center" wrapText="1"/>
    </xf>
    <xf numFmtId="0" fontId="11" fillId="5" borderId="17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11" fillId="5" borderId="19" xfId="0" applyFont="1" applyFill="1" applyBorder="1" applyAlignment="1">
      <alignment horizontal="center" vertical="center" wrapText="1"/>
    </xf>
    <xf numFmtId="0" fontId="11" fillId="4" borderId="35" xfId="0" applyFont="1" applyFill="1" applyBorder="1" applyAlignment="1">
      <alignment horizontal="center" vertical="center" wrapText="1"/>
    </xf>
    <xf numFmtId="0" fontId="20" fillId="9" borderId="20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20" fillId="9" borderId="17" xfId="0" applyFont="1" applyFill="1" applyBorder="1" applyAlignment="1">
      <alignment horizontal="center" vertical="center" wrapText="1"/>
    </xf>
    <xf numFmtId="0" fontId="11" fillId="6" borderId="45" xfId="0" applyFont="1" applyFill="1" applyBorder="1" applyAlignment="1">
      <alignment horizontal="right" vertical="center" wrapText="1"/>
    </xf>
    <xf numFmtId="0" fontId="11" fillId="4" borderId="14" xfId="0" applyFont="1" applyFill="1" applyBorder="1" applyAlignment="1">
      <alignment horizontal="right" vertical="center" wrapText="1"/>
    </xf>
    <xf numFmtId="0" fontId="11" fillId="6" borderId="14" xfId="0" applyFont="1" applyFill="1" applyBorder="1" applyAlignment="1">
      <alignment horizontal="right" vertical="center" wrapText="1"/>
    </xf>
    <xf numFmtId="0" fontId="11" fillId="6" borderId="3" xfId="0" applyFont="1" applyFill="1" applyBorder="1" applyAlignment="1">
      <alignment horizontal="right" vertical="center" wrapText="1"/>
    </xf>
    <xf numFmtId="0" fontId="11" fillId="5" borderId="17" xfId="0" applyFont="1" applyFill="1" applyBorder="1" applyAlignment="1">
      <alignment horizontal="right" vertical="center" wrapText="1"/>
    </xf>
    <xf numFmtId="0" fontId="11" fillId="4" borderId="9" xfId="0" applyFont="1" applyFill="1" applyBorder="1" applyAlignment="1">
      <alignment horizontal="right" vertical="center" wrapText="1"/>
    </xf>
    <xf numFmtId="0" fontId="11" fillId="6" borderId="9" xfId="0" applyFont="1" applyFill="1" applyBorder="1" applyAlignment="1">
      <alignment horizontal="right" vertical="center" wrapText="1"/>
    </xf>
    <xf numFmtId="0" fontId="11" fillId="4" borderId="3" xfId="0" applyFont="1" applyFill="1" applyBorder="1" applyAlignment="1">
      <alignment horizontal="right" vertical="center" wrapText="1"/>
    </xf>
    <xf numFmtId="0" fontId="11" fillId="6" borderId="10" xfId="0" applyFont="1" applyFill="1" applyBorder="1" applyAlignment="1">
      <alignment horizontal="right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18" fillId="6" borderId="30" xfId="0" applyFont="1" applyFill="1" applyBorder="1" applyAlignment="1">
      <alignment horizontal="right" vertical="center" wrapText="1" readingOrder="2"/>
    </xf>
    <xf numFmtId="0" fontId="18" fillId="6" borderId="31" xfId="0" applyFont="1" applyFill="1" applyBorder="1" applyAlignment="1">
      <alignment horizontal="center" vertical="center" wrapText="1"/>
    </xf>
    <xf numFmtId="0" fontId="18" fillId="6" borderId="33" xfId="0" applyFont="1" applyFill="1" applyBorder="1" applyAlignment="1">
      <alignment horizontal="right" vertical="center" wrapText="1" readingOrder="2"/>
    </xf>
    <xf numFmtId="0" fontId="18" fillId="4" borderId="33" xfId="0" applyFont="1" applyFill="1" applyBorder="1" applyAlignment="1">
      <alignment horizontal="right" vertical="center" wrapText="1" readingOrder="2"/>
    </xf>
    <xf numFmtId="0" fontId="18" fillId="6" borderId="45" xfId="0" applyFont="1" applyFill="1" applyBorder="1" applyAlignment="1">
      <alignment horizontal="center" vertical="center" wrapText="1"/>
    </xf>
    <xf numFmtId="0" fontId="18" fillId="6" borderId="14" xfId="0" applyFont="1" applyFill="1" applyBorder="1" applyAlignment="1">
      <alignment horizontal="center" vertical="center" wrapText="1"/>
    </xf>
    <xf numFmtId="0" fontId="18" fillId="4" borderId="14" xfId="0" applyFont="1" applyFill="1" applyBorder="1" applyAlignment="1">
      <alignment horizontal="center" vertical="center" wrapText="1"/>
    </xf>
    <xf numFmtId="0" fontId="18" fillId="6" borderId="30" xfId="0" applyFont="1" applyFill="1" applyBorder="1" applyAlignment="1">
      <alignment horizontal="center" vertical="center" wrapText="1"/>
    </xf>
    <xf numFmtId="0" fontId="18" fillId="6" borderId="33" xfId="0" applyFont="1" applyFill="1" applyBorder="1" applyAlignment="1">
      <alignment horizontal="center" vertical="center" wrapText="1"/>
    </xf>
    <xf numFmtId="0" fontId="18" fillId="4" borderId="33" xfId="0" applyFont="1" applyFill="1" applyBorder="1" applyAlignment="1">
      <alignment horizontal="center" vertical="center" wrapText="1"/>
    </xf>
    <xf numFmtId="0" fontId="18" fillId="6" borderId="40" xfId="0" applyFont="1" applyFill="1" applyBorder="1" applyAlignment="1">
      <alignment horizontal="right" vertical="center" wrapText="1" readingOrder="2"/>
    </xf>
    <xf numFmtId="0" fontId="18" fillId="6" borderId="21" xfId="0" applyFont="1" applyFill="1" applyBorder="1" applyAlignment="1">
      <alignment horizontal="center" vertical="center" wrapText="1"/>
    </xf>
    <xf numFmtId="0" fontId="18" fillId="6" borderId="40" xfId="0" applyFont="1" applyFill="1" applyBorder="1" applyAlignment="1">
      <alignment horizontal="center" vertical="center" wrapText="1"/>
    </xf>
    <xf numFmtId="0" fontId="18" fillId="6" borderId="48" xfId="0" applyFont="1" applyFill="1" applyBorder="1" applyAlignment="1">
      <alignment horizontal="right" vertical="center" wrapText="1" readingOrder="2"/>
    </xf>
    <xf numFmtId="0" fontId="18" fillId="6" borderId="9" xfId="0" applyFont="1" applyFill="1" applyBorder="1" applyAlignment="1">
      <alignment horizontal="center" vertical="center" wrapText="1"/>
    </xf>
    <xf numFmtId="0" fontId="18" fillId="6" borderId="48" xfId="0" applyFont="1" applyFill="1" applyBorder="1" applyAlignment="1">
      <alignment horizontal="center" vertical="center" wrapText="1"/>
    </xf>
    <xf numFmtId="0" fontId="18" fillId="5" borderId="20" xfId="0" applyFont="1" applyFill="1" applyBorder="1" applyAlignment="1">
      <alignment horizontal="right" vertical="center" wrapText="1" readingOrder="2"/>
    </xf>
    <xf numFmtId="0" fontId="18" fillId="5" borderId="20" xfId="0" applyFont="1" applyFill="1" applyBorder="1" applyAlignment="1">
      <alignment horizontal="center" vertical="center" wrapText="1"/>
    </xf>
    <xf numFmtId="0" fontId="18" fillId="6" borderId="41" xfId="0" applyFont="1" applyFill="1" applyBorder="1" applyAlignment="1">
      <alignment horizontal="right" vertical="center" wrapText="1" readingOrder="2"/>
    </xf>
    <xf numFmtId="0" fontId="18" fillId="6" borderId="10" xfId="0" applyFont="1" applyFill="1" applyBorder="1" applyAlignment="1">
      <alignment horizontal="center" vertical="center" wrapText="1"/>
    </xf>
    <xf numFmtId="0" fontId="18" fillId="6" borderId="41" xfId="0" applyFont="1" applyFill="1" applyBorder="1" applyAlignment="1">
      <alignment horizontal="center" vertical="center" wrapText="1"/>
    </xf>
    <xf numFmtId="0" fontId="18" fillId="4" borderId="49" xfId="0" applyFont="1" applyFill="1" applyBorder="1" applyAlignment="1">
      <alignment horizontal="right" vertical="center" wrapText="1" readingOrder="2"/>
    </xf>
    <xf numFmtId="0" fontId="18" fillId="4" borderId="3" xfId="0" applyFont="1" applyFill="1" applyBorder="1" applyAlignment="1">
      <alignment horizontal="center" vertical="center" wrapText="1"/>
    </xf>
    <xf numFmtId="0" fontId="18" fillId="4" borderId="49" xfId="0" applyFont="1" applyFill="1" applyBorder="1" applyAlignment="1">
      <alignment horizontal="center" vertical="center" wrapText="1"/>
    </xf>
    <xf numFmtId="0" fontId="18" fillId="6" borderId="49" xfId="0" applyFont="1" applyFill="1" applyBorder="1" applyAlignment="1">
      <alignment horizontal="right" vertical="center" wrapText="1" readingOrder="2"/>
    </xf>
    <xf numFmtId="0" fontId="18" fillId="6" borderId="3" xfId="0" applyFont="1" applyFill="1" applyBorder="1" applyAlignment="1">
      <alignment horizontal="center" vertical="center" wrapText="1"/>
    </xf>
    <xf numFmtId="0" fontId="18" fillId="6" borderId="49" xfId="0" applyFont="1" applyFill="1" applyBorder="1" applyAlignment="1">
      <alignment horizontal="center" vertical="center" wrapText="1"/>
    </xf>
    <xf numFmtId="0" fontId="18" fillId="4" borderId="48" xfId="0" applyFont="1" applyFill="1" applyBorder="1" applyAlignment="1">
      <alignment horizontal="right" vertical="center" wrapText="1" readingOrder="2"/>
    </xf>
    <xf numFmtId="0" fontId="18" fillId="4" borderId="9" xfId="0" applyFont="1" applyFill="1" applyBorder="1" applyAlignment="1">
      <alignment horizontal="center" vertical="center" wrapText="1"/>
    </xf>
    <xf numFmtId="0" fontId="18" fillId="4" borderId="48" xfId="0" applyFont="1" applyFill="1" applyBorder="1" applyAlignment="1">
      <alignment horizontal="center" vertical="center" wrapText="1"/>
    </xf>
    <xf numFmtId="0" fontId="18" fillId="4" borderId="41" xfId="0" applyFont="1" applyFill="1" applyBorder="1" applyAlignment="1">
      <alignment horizontal="right" vertical="center" wrapText="1" readingOrder="2"/>
    </xf>
    <xf numFmtId="0" fontId="18" fillId="4" borderId="10" xfId="0" applyFont="1" applyFill="1" applyBorder="1" applyAlignment="1">
      <alignment horizontal="center" vertical="center" wrapText="1"/>
    </xf>
    <xf numFmtId="0" fontId="18" fillId="4" borderId="41" xfId="0" applyFont="1" applyFill="1" applyBorder="1" applyAlignment="1">
      <alignment horizontal="center" vertical="center" wrapText="1"/>
    </xf>
    <xf numFmtId="0" fontId="20" fillId="8" borderId="20" xfId="0" applyFont="1" applyFill="1" applyBorder="1" applyAlignment="1">
      <alignment horizontal="center" vertical="center" wrapText="1" readingOrder="2"/>
    </xf>
    <xf numFmtId="0" fontId="18" fillId="3" borderId="20" xfId="0" applyFont="1" applyFill="1" applyBorder="1" applyAlignment="1">
      <alignment horizontal="center" vertical="center" wrapText="1"/>
    </xf>
    <xf numFmtId="0" fontId="18" fillId="7" borderId="20" xfId="0" applyFont="1" applyFill="1" applyBorder="1" applyAlignment="1">
      <alignment horizontal="center" vertical="center" wrapText="1"/>
    </xf>
    <xf numFmtId="0" fontId="18" fillId="5" borderId="17" xfId="0" applyFont="1" applyFill="1" applyBorder="1" applyAlignment="1">
      <alignment horizontal="center" vertical="center" wrapText="1"/>
    </xf>
    <xf numFmtId="0" fontId="20" fillId="8" borderId="17" xfId="0" applyFont="1" applyFill="1" applyBorder="1" applyAlignment="1">
      <alignment horizontal="center" vertical="center" wrapText="1"/>
    </xf>
    <xf numFmtId="0" fontId="18" fillId="4" borderId="35" xfId="0" applyFont="1" applyFill="1" applyBorder="1" applyAlignment="1">
      <alignment horizontal="center" vertical="center" wrapText="1"/>
    </xf>
    <xf numFmtId="0" fontId="18" fillId="6" borderId="5" xfId="0" applyFont="1" applyFill="1" applyBorder="1" applyAlignment="1">
      <alignment horizontal="right" vertical="center" wrapText="1"/>
    </xf>
    <xf numFmtId="0" fontId="18" fillId="4" borderId="1" xfId="0" applyFont="1" applyFill="1" applyBorder="1" applyAlignment="1">
      <alignment horizontal="right" vertical="center" wrapText="1"/>
    </xf>
    <xf numFmtId="0" fontId="18" fillId="6" borderId="2" xfId="0" applyFont="1" applyFill="1" applyBorder="1" applyAlignment="1">
      <alignment horizontal="right" vertical="center" wrapText="1"/>
    </xf>
    <xf numFmtId="0" fontId="18" fillId="4" borderId="2" xfId="0" applyFont="1" applyFill="1" applyBorder="1" applyAlignment="1">
      <alignment horizontal="right" vertical="center" wrapText="1"/>
    </xf>
    <xf numFmtId="0" fontId="18" fillId="4" borderId="7" xfId="0" applyFont="1" applyFill="1" applyBorder="1" applyAlignment="1">
      <alignment horizontal="right" vertical="center" wrapText="1"/>
    </xf>
    <xf numFmtId="0" fontId="18" fillId="6" borderId="31" xfId="0" applyFont="1" applyFill="1" applyBorder="1" applyAlignment="1">
      <alignment horizontal="right" vertical="center" wrapText="1"/>
    </xf>
    <xf numFmtId="0" fontId="11" fillId="6" borderId="30" xfId="0" applyFont="1" applyFill="1" applyBorder="1" applyAlignment="1">
      <alignment horizontal="right" vertical="center" wrapText="1" readingOrder="2"/>
    </xf>
    <xf numFmtId="0" fontId="11" fillId="4" borderId="33" xfId="0" applyFont="1" applyFill="1" applyBorder="1" applyAlignment="1">
      <alignment horizontal="right" vertical="center" wrapText="1" readingOrder="2"/>
    </xf>
    <xf numFmtId="0" fontId="11" fillId="6" borderId="33" xfId="0" applyFont="1" applyFill="1" applyBorder="1" applyAlignment="1">
      <alignment horizontal="right" vertical="center" wrapText="1" readingOrder="2"/>
    </xf>
    <xf numFmtId="0" fontId="11" fillId="6" borderId="49" xfId="0" applyFont="1" applyFill="1" applyBorder="1" applyAlignment="1">
      <alignment horizontal="right" vertical="center" wrapText="1" readingOrder="2"/>
    </xf>
    <xf numFmtId="0" fontId="11" fillId="5" borderId="20" xfId="0" applyFont="1" applyFill="1" applyBorder="1" applyAlignment="1">
      <alignment horizontal="right" vertical="center" wrapText="1" readingOrder="2"/>
    </xf>
    <xf numFmtId="0" fontId="11" fillId="4" borderId="48" xfId="0" applyFont="1" applyFill="1" applyBorder="1" applyAlignment="1">
      <alignment horizontal="right" vertical="center" wrapText="1" readingOrder="2"/>
    </xf>
    <xf numFmtId="0" fontId="11" fillId="6" borderId="48" xfId="0" applyFont="1" applyFill="1" applyBorder="1" applyAlignment="1">
      <alignment horizontal="right" vertical="center" wrapText="1" readingOrder="2"/>
    </xf>
    <xf numFmtId="0" fontId="11" fillId="4" borderId="49" xfId="0" applyFont="1" applyFill="1" applyBorder="1" applyAlignment="1">
      <alignment horizontal="right" vertical="center" wrapText="1" readingOrder="2"/>
    </xf>
    <xf numFmtId="0" fontId="11" fillId="6" borderId="41" xfId="0" applyFont="1" applyFill="1" applyBorder="1" applyAlignment="1">
      <alignment horizontal="right" vertical="center" wrapText="1" readingOrder="2"/>
    </xf>
    <xf numFmtId="0" fontId="11" fillId="4" borderId="41" xfId="0" applyFont="1" applyFill="1" applyBorder="1" applyAlignment="1">
      <alignment horizontal="right" vertical="center" wrapText="1" readingOrder="2"/>
    </xf>
    <xf numFmtId="0" fontId="11" fillId="6" borderId="38" xfId="0" applyFont="1" applyFill="1" applyBorder="1" applyAlignment="1">
      <alignment horizontal="right" vertical="center" wrapText="1" readingOrder="2"/>
    </xf>
    <xf numFmtId="0" fontId="11" fillId="4" borderId="39" xfId="0" applyFont="1" applyFill="1" applyBorder="1" applyAlignment="1">
      <alignment horizontal="right" vertical="center" wrapText="1" readingOrder="2"/>
    </xf>
    <xf numFmtId="0" fontId="11" fillId="6" borderId="39" xfId="0" applyFont="1" applyFill="1" applyBorder="1" applyAlignment="1">
      <alignment horizontal="right" vertical="center" wrapText="1" readingOrder="2"/>
    </xf>
    <xf numFmtId="0" fontId="11" fillId="6" borderId="52" xfId="0" applyFont="1" applyFill="1" applyBorder="1" applyAlignment="1">
      <alignment horizontal="right" vertical="center" wrapText="1" readingOrder="2"/>
    </xf>
    <xf numFmtId="0" fontId="11" fillId="4" borderId="35" xfId="0" applyFont="1" applyFill="1" applyBorder="1" applyAlignment="1">
      <alignment horizontal="right" vertical="center" wrapText="1" readingOrder="2"/>
    </xf>
    <xf numFmtId="0" fontId="11" fillId="4" borderId="33" xfId="0" applyFont="1" applyFill="1" applyBorder="1" applyAlignment="1">
      <alignment horizontal="right" vertical="center" wrapText="1"/>
    </xf>
    <xf numFmtId="0" fontId="11" fillId="6" borderId="33" xfId="0" applyFont="1" applyFill="1" applyBorder="1" applyAlignment="1">
      <alignment horizontal="right" vertical="center" wrapText="1"/>
    </xf>
    <xf numFmtId="0" fontId="11" fillId="6" borderId="49" xfId="0" applyFont="1" applyFill="1" applyBorder="1" applyAlignment="1">
      <alignment horizontal="right" vertical="center" wrapText="1"/>
    </xf>
    <xf numFmtId="0" fontId="20" fillId="9" borderId="20" xfId="0" applyFont="1" applyFill="1" applyBorder="1" applyAlignment="1">
      <alignment horizontal="right" vertical="center" wrapText="1"/>
    </xf>
    <xf numFmtId="0" fontId="11" fillId="4" borderId="7" xfId="0" applyFont="1" applyFill="1" applyBorder="1" applyAlignment="1">
      <alignment horizontal="right" vertical="center" wrapText="1"/>
    </xf>
    <xf numFmtId="0" fontId="11" fillId="3" borderId="17" xfId="0" applyFont="1" applyFill="1" applyBorder="1" applyAlignment="1">
      <alignment horizontal="center" vertical="center" wrapText="1"/>
    </xf>
    <xf numFmtId="0" fontId="20" fillId="9" borderId="19" xfId="0" applyFont="1" applyFill="1" applyBorder="1" applyAlignment="1">
      <alignment horizontal="center" vertical="center" wrapText="1"/>
    </xf>
    <xf numFmtId="0" fontId="20" fillId="8" borderId="17" xfId="0" applyFont="1" applyFill="1" applyBorder="1" applyAlignment="1">
      <alignment horizontal="right" vertical="center" wrapText="1"/>
    </xf>
    <xf numFmtId="0" fontId="20" fillId="8" borderId="19" xfId="0" applyFont="1" applyFill="1" applyBorder="1" applyAlignment="1">
      <alignment horizontal="center" vertical="center" wrapText="1"/>
    </xf>
    <xf numFmtId="0" fontId="18" fillId="5" borderId="17" xfId="0" applyFont="1" applyFill="1" applyBorder="1" applyAlignment="1">
      <alignment horizontal="right" vertical="center" wrapText="1"/>
    </xf>
    <xf numFmtId="0" fontId="18" fillId="5" borderId="19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right" vertical="center" wrapText="1" readingOrder="2"/>
    </xf>
    <xf numFmtId="0" fontId="11" fillId="4" borderId="2" xfId="0" applyFont="1" applyFill="1" applyBorder="1" applyAlignment="1">
      <alignment horizontal="right" vertical="center" wrapText="1" readingOrder="2"/>
    </xf>
    <xf numFmtId="0" fontId="11" fillId="4" borderId="1" xfId="0" applyFont="1" applyFill="1" applyBorder="1" applyAlignment="1">
      <alignment horizontal="right" vertical="center" wrapText="1" readingOrder="2"/>
    </xf>
    <xf numFmtId="0" fontId="11" fillId="4" borderId="5" xfId="0" applyFont="1" applyFill="1" applyBorder="1" applyAlignment="1">
      <alignment horizontal="right" vertical="center" wrapText="1" readingOrder="2"/>
    </xf>
    <xf numFmtId="0" fontId="11" fillId="6" borderId="7" xfId="0" applyFont="1" applyFill="1" applyBorder="1" applyAlignment="1">
      <alignment horizontal="right" vertical="center" wrapText="1" readingOrder="2"/>
    </xf>
    <xf numFmtId="0" fontId="11" fillId="6" borderId="9" xfId="0" applyFont="1" applyFill="1" applyBorder="1" applyAlignment="1">
      <alignment horizontal="right" vertical="center" wrapText="1" readingOrder="2"/>
    </xf>
    <xf numFmtId="0" fontId="11" fillId="4" borderId="14" xfId="0" applyFont="1" applyFill="1" applyBorder="1" applyAlignment="1">
      <alignment horizontal="right" vertical="center" wrapText="1" readingOrder="2"/>
    </xf>
    <xf numFmtId="0" fontId="11" fillId="4" borderId="3" xfId="0" applyFont="1" applyFill="1" applyBorder="1" applyAlignment="1">
      <alignment horizontal="right" vertical="center" wrapText="1" readingOrder="2"/>
    </xf>
    <xf numFmtId="0" fontId="11" fillId="5" borderId="17" xfId="0" applyFont="1" applyFill="1" applyBorder="1" applyAlignment="1">
      <alignment horizontal="right" vertical="center" wrapText="1" readingOrder="2"/>
    </xf>
    <xf numFmtId="0" fontId="11" fillId="4" borderId="9" xfId="0" applyFont="1" applyFill="1" applyBorder="1" applyAlignment="1">
      <alignment horizontal="right" vertical="center" wrapText="1" readingOrder="2"/>
    </xf>
    <xf numFmtId="0" fontId="11" fillId="6" borderId="10" xfId="0" applyFont="1" applyFill="1" applyBorder="1" applyAlignment="1">
      <alignment horizontal="right" vertical="center" wrapText="1" readingOrder="2"/>
    </xf>
    <xf numFmtId="0" fontId="11" fillId="4" borderId="10" xfId="0" applyFont="1" applyFill="1" applyBorder="1" applyAlignment="1">
      <alignment horizontal="right" vertical="center" wrapText="1" readingOrder="2"/>
    </xf>
    <xf numFmtId="0" fontId="11" fillId="6" borderId="45" xfId="0" applyFont="1" applyFill="1" applyBorder="1" applyAlignment="1">
      <alignment horizontal="right" vertical="center" wrapText="1" readingOrder="2"/>
    </xf>
    <xf numFmtId="0" fontId="11" fillId="4" borderId="47" xfId="0" applyFont="1" applyFill="1" applyBorder="1" applyAlignment="1">
      <alignment horizontal="right" vertical="center" wrapText="1" readingOrder="2"/>
    </xf>
    <xf numFmtId="0" fontId="11" fillId="6" borderId="60" xfId="0" applyFont="1" applyFill="1" applyBorder="1" applyAlignment="1">
      <alignment horizontal="center" vertical="center" wrapText="1"/>
    </xf>
    <xf numFmtId="0" fontId="11" fillId="4" borderId="61" xfId="0" applyFont="1" applyFill="1" applyBorder="1" applyAlignment="1">
      <alignment horizontal="center" vertical="center" wrapText="1"/>
    </xf>
    <xf numFmtId="0" fontId="11" fillId="6" borderId="62" xfId="0" applyFont="1" applyFill="1" applyBorder="1" applyAlignment="1">
      <alignment horizontal="center" vertical="center" wrapText="1"/>
    </xf>
    <xf numFmtId="0" fontId="11" fillId="4" borderId="63" xfId="0" applyFont="1" applyFill="1" applyBorder="1" applyAlignment="1">
      <alignment horizontal="center" vertical="center" wrapText="1"/>
    </xf>
    <xf numFmtId="0" fontId="11" fillId="5" borderId="59" xfId="0" applyFont="1" applyFill="1" applyBorder="1" applyAlignment="1">
      <alignment horizontal="center" vertical="center" wrapText="1"/>
    </xf>
    <xf numFmtId="0" fontId="11" fillId="4" borderId="62" xfId="0" applyFont="1" applyFill="1" applyBorder="1" applyAlignment="1">
      <alignment horizontal="center" vertical="center" wrapText="1"/>
    </xf>
    <xf numFmtId="0" fontId="11" fillId="6" borderId="64" xfId="0" applyFont="1" applyFill="1" applyBorder="1" applyAlignment="1">
      <alignment horizontal="center" vertical="center" wrapText="1"/>
    </xf>
    <xf numFmtId="0" fontId="11" fillId="4" borderId="64" xfId="0" applyFont="1" applyFill="1" applyBorder="1" applyAlignment="1">
      <alignment horizontal="center" vertical="center" wrapText="1"/>
    </xf>
    <xf numFmtId="0" fontId="11" fillId="4" borderId="65" xfId="0" applyFont="1" applyFill="1" applyBorder="1" applyAlignment="1">
      <alignment horizontal="center" vertical="center" wrapText="1"/>
    </xf>
    <xf numFmtId="0" fontId="11" fillId="4" borderId="22" xfId="0" applyFont="1" applyFill="1" applyBorder="1" applyAlignment="1">
      <alignment horizontal="right" vertical="center" wrapText="1" readingOrder="2"/>
    </xf>
    <xf numFmtId="0" fontId="11" fillId="6" borderId="24" xfId="0" applyFont="1" applyFill="1" applyBorder="1" applyAlignment="1">
      <alignment horizontal="right" vertical="center" wrapText="1" readingOrder="2"/>
    </xf>
    <xf numFmtId="0" fontId="11" fillId="5" borderId="66" xfId="0" applyFont="1" applyFill="1" applyBorder="1" applyAlignment="1">
      <alignment horizontal="center" vertical="center" wrapText="1"/>
    </xf>
    <xf numFmtId="0" fontId="11" fillId="6" borderId="27" xfId="0" applyFont="1" applyFill="1" applyBorder="1" applyAlignment="1">
      <alignment horizontal="center" vertical="center" wrapText="1"/>
    </xf>
    <xf numFmtId="0" fontId="11" fillId="6" borderId="28" xfId="0" applyFont="1" applyFill="1" applyBorder="1" applyAlignment="1">
      <alignment horizontal="center" vertical="center" wrapText="1"/>
    </xf>
    <xf numFmtId="0" fontId="11" fillId="6" borderId="24" xfId="0" applyFont="1" applyFill="1" applyBorder="1" applyAlignment="1">
      <alignment horizontal="center" vertical="center" wrapText="1"/>
    </xf>
    <xf numFmtId="0" fontId="11" fillId="4" borderId="22" xfId="0" applyFont="1" applyFill="1" applyBorder="1" applyAlignment="1">
      <alignment horizontal="center" vertical="center" wrapText="1"/>
    </xf>
    <xf numFmtId="0" fontId="11" fillId="6" borderId="67" xfId="0" applyFont="1" applyFill="1" applyBorder="1" applyAlignment="1">
      <alignment horizontal="center" vertical="center" wrapText="1"/>
    </xf>
    <xf numFmtId="0" fontId="11" fillId="4" borderId="69" xfId="0" applyFont="1" applyFill="1" applyBorder="1" applyAlignment="1">
      <alignment horizontal="center" vertical="center" wrapText="1"/>
    </xf>
    <xf numFmtId="0" fontId="11" fillId="4" borderId="24" xfId="0" applyFont="1" applyFill="1" applyBorder="1" applyAlignment="1">
      <alignment horizontal="center" vertical="center" wrapText="1"/>
    </xf>
    <xf numFmtId="0" fontId="11" fillId="6" borderId="27" xfId="0" applyFont="1" applyFill="1" applyBorder="1" applyAlignment="1">
      <alignment horizontal="right" vertical="center" wrapText="1" readingOrder="2"/>
    </xf>
    <xf numFmtId="0" fontId="11" fillId="6" borderId="28" xfId="0" applyFont="1" applyFill="1" applyBorder="1" applyAlignment="1">
      <alignment horizontal="right" vertical="center" wrapText="1" readingOrder="2"/>
    </xf>
    <xf numFmtId="0" fontId="11" fillId="5" borderId="66" xfId="0" applyFont="1" applyFill="1" applyBorder="1" applyAlignment="1">
      <alignment horizontal="right" vertical="center" wrapText="1" readingOrder="2"/>
    </xf>
    <xf numFmtId="0" fontId="11" fillId="6" borderId="67" xfId="0" applyFont="1" applyFill="1" applyBorder="1" applyAlignment="1">
      <alignment horizontal="right" vertical="center" wrapText="1" readingOrder="2"/>
    </xf>
    <xf numFmtId="0" fontId="11" fillId="4" borderId="69" xfId="0" applyFont="1" applyFill="1" applyBorder="1" applyAlignment="1">
      <alignment horizontal="right" vertical="center" wrapText="1" readingOrder="2"/>
    </xf>
    <xf numFmtId="0" fontId="11" fillId="4" borderId="24" xfId="0" applyFont="1" applyFill="1" applyBorder="1" applyAlignment="1">
      <alignment horizontal="right" vertical="center" wrapText="1" readingOrder="2"/>
    </xf>
    <xf numFmtId="0" fontId="11" fillId="6" borderId="72" xfId="0" applyFont="1" applyFill="1" applyBorder="1" applyAlignment="1">
      <alignment horizontal="center" vertical="center" wrapText="1"/>
    </xf>
    <xf numFmtId="0" fontId="11" fillId="5" borderId="71" xfId="0" applyFont="1" applyFill="1" applyBorder="1" applyAlignment="1">
      <alignment horizontal="center" vertical="center" wrapText="1"/>
    </xf>
    <xf numFmtId="0" fontId="11" fillId="6" borderId="73" xfId="0" applyFont="1" applyFill="1" applyBorder="1" applyAlignment="1">
      <alignment horizontal="center" vertical="center" wrapText="1"/>
    </xf>
    <xf numFmtId="0" fontId="11" fillId="6" borderId="74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4" borderId="73" xfId="0" applyFont="1" applyFill="1" applyBorder="1" applyAlignment="1">
      <alignment horizontal="center" vertical="center" wrapText="1"/>
    </xf>
    <xf numFmtId="0" fontId="11" fillId="6" borderId="29" xfId="0" applyFont="1" applyFill="1" applyBorder="1" applyAlignment="1">
      <alignment horizontal="right" vertical="center" wrapText="1" readingOrder="2"/>
    </xf>
    <xf numFmtId="0" fontId="11" fillId="6" borderId="25" xfId="0" applyFont="1" applyFill="1" applyBorder="1" applyAlignment="1">
      <alignment horizontal="right" vertical="center" wrapText="1" readingOrder="2"/>
    </xf>
    <xf numFmtId="0" fontId="11" fillId="4" borderId="23" xfId="0" applyFont="1" applyFill="1" applyBorder="1" applyAlignment="1">
      <alignment horizontal="right" vertical="center" wrapText="1" readingOrder="2"/>
    </xf>
    <xf numFmtId="0" fontId="11" fillId="6" borderId="68" xfId="0" applyFont="1" applyFill="1" applyBorder="1" applyAlignment="1">
      <alignment horizontal="right" vertical="center" wrapText="1" readingOrder="2"/>
    </xf>
    <xf numFmtId="0" fontId="11" fillId="4" borderId="70" xfId="0" applyFont="1" applyFill="1" applyBorder="1" applyAlignment="1">
      <alignment horizontal="right" vertical="center" wrapText="1" readingOrder="2"/>
    </xf>
    <xf numFmtId="0" fontId="11" fillId="4" borderId="25" xfId="0" applyFont="1" applyFill="1" applyBorder="1" applyAlignment="1">
      <alignment horizontal="right" vertical="center" wrapText="1" readingOrder="2"/>
    </xf>
    <xf numFmtId="0" fontId="11" fillId="6" borderId="26" xfId="0" applyFont="1" applyFill="1" applyBorder="1" applyAlignment="1">
      <alignment horizontal="right" vertical="center" wrapText="1" readingOrder="2"/>
    </xf>
    <xf numFmtId="0" fontId="11" fillId="6" borderId="76" xfId="0" applyFont="1" applyFill="1" applyBorder="1" applyAlignment="1">
      <alignment horizontal="center" vertical="center" wrapText="1"/>
    </xf>
    <xf numFmtId="0" fontId="11" fillId="5" borderId="75" xfId="0" applyFont="1" applyFill="1" applyBorder="1" applyAlignment="1">
      <alignment horizontal="center" vertical="center" wrapText="1"/>
    </xf>
    <xf numFmtId="0" fontId="11" fillId="6" borderId="78" xfId="0" applyFont="1" applyFill="1" applyBorder="1" applyAlignment="1">
      <alignment horizontal="center" vertical="center" wrapText="1"/>
    </xf>
    <xf numFmtId="0" fontId="11" fillId="5" borderId="77" xfId="0" applyFont="1" applyFill="1" applyBorder="1" applyAlignment="1">
      <alignment horizontal="center" vertical="center" wrapText="1"/>
    </xf>
    <xf numFmtId="0" fontId="11" fillId="6" borderId="79" xfId="0" applyFont="1" applyFill="1" applyBorder="1" applyAlignment="1">
      <alignment horizontal="center" vertical="center" wrapText="1"/>
    </xf>
    <xf numFmtId="0" fontId="11" fillId="4" borderId="80" xfId="0" applyFont="1" applyFill="1" applyBorder="1" applyAlignment="1">
      <alignment horizontal="center" vertical="center" wrapText="1"/>
    </xf>
    <xf numFmtId="0" fontId="11" fillId="6" borderId="81" xfId="0" applyFont="1" applyFill="1" applyBorder="1" applyAlignment="1">
      <alignment horizontal="center" vertical="center" wrapText="1"/>
    </xf>
    <xf numFmtId="0" fontId="11" fillId="4" borderId="82" xfId="0" applyFont="1" applyFill="1" applyBorder="1" applyAlignment="1">
      <alignment horizontal="center" vertical="center" wrapText="1"/>
    </xf>
    <xf numFmtId="0" fontId="11" fillId="4" borderId="79" xfId="0" applyFont="1" applyFill="1" applyBorder="1" applyAlignment="1">
      <alignment horizontal="center" vertical="center" wrapText="1"/>
    </xf>
    <xf numFmtId="0" fontId="11" fillId="5" borderId="75" xfId="0" applyFont="1" applyFill="1" applyBorder="1" applyAlignment="1">
      <alignment horizontal="right" vertical="center" wrapText="1" readingOrder="2"/>
    </xf>
    <xf numFmtId="0" fontId="11" fillId="5" borderId="71" xfId="0" applyFont="1" applyFill="1" applyBorder="1" applyAlignment="1">
      <alignment horizontal="right" vertical="center" wrapText="1" readingOrder="2"/>
    </xf>
    <xf numFmtId="0" fontId="19" fillId="8" borderId="66" xfId="0" applyFont="1" applyFill="1" applyBorder="1" applyAlignment="1">
      <alignment horizontal="center" vertical="center" wrapText="1"/>
    </xf>
    <xf numFmtId="0" fontId="19" fillId="8" borderId="75" xfId="0" applyFont="1" applyFill="1" applyBorder="1" applyAlignment="1">
      <alignment horizontal="center" vertical="center" wrapText="1"/>
    </xf>
    <xf numFmtId="0" fontId="19" fillId="8" borderId="71" xfId="0" applyFont="1" applyFill="1" applyBorder="1" applyAlignment="1">
      <alignment horizontal="center" vertical="center" wrapText="1"/>
    </xf>
    <xf numFmtId="0" fontId="18" fillId="8" borderId="66" xfId="0" applyFont="1" applyFill="1" applyBorder="1" applyAlignment="1">
      <alignment horizontal="center" vertical="center" wrapText="1"/>
    </xf>
    <xf numFmtId="0" fontId="18" fillId="8" borderId="75" xfId="0" applyFont="1" applyFill="1" applyBorder="1" applyAlignment="1">
      <alignment horizontal="center" vertical="center" wrapText="1"/>
    </xf>
    <xf numFmtId="0" fontId="18" fillId="8" borderId="71" xfId="0" applyFont="1" applyFill="1" applyBorder="1" applyAlignment="1">
      <alignment horizontal="center" vertical="center" wrapText="1"/>
    </xf>
    <xf numFmtId="0" fontId="11" fillId="6" borderId="42" xfId="0" applyFont="1" applyFill="1" applyBorder="1" applyAlignment="1">
      <alignment horizontal="center" vertical="center" wrapText="1"/>
    </xf>
    <xf numFmtId="0" fontId="19" fillId="9" borderId="20" xfId="0" applyFont="1" applyFill="1" applyBorder="1" applyAlignment="1">
      <alignment horizontal="center" vertical="center" wrapText="1"/>
    </xf>
    <xf numFmtId="0" fontId="19" fillId="9" borderId="17" xfId="0" applyFont="1" applyFill="1" applyBorder="1" applyAlignment="1">
      <alignment horizontal="center" vertical="center" wrapText="1"/>
    </xf>
    <xf numFmtId="0" fontId="18" fillId="9" borderId="20" xfId="0" applyFont="1" applyFill="1" applyBorder="1" applyAlignment="1">
      <alignment horizontal="center" vertical="center" wrapText="1"/>
    </xf>
    <xf numFmtId="0" fontId="18" fillId="9" borderId="17" xfId="0" applyFont="1" applyFill="1" applyBorder="1" applyAlignment="1">
      <alignment horizontal="center" vertical="center" wrapText="1"/>
    </xf>
    <xf numFmtId="0" fontId="11" fillId="6" borderId="61" xfId="0" applyFont="1" applyFill="1" applyBorder="1" applyAlignment="1">
      <alignment horizontal="center" vertical="center" wrapText="1"/>
    </xf>
    <xf numFmtId="0" fontId="11" fillId="6" borderId="65" xfId="0" applyFont="1" applyFill="1" applyBorder="1" applyAlignment="1">
      <alignment horizontal="center" vertical="center" wrapText="1"/>
    </xf>
    <xf numFmtId="0" fontId="18" fillId="6" borderId="60" xfId="0" applyFont="1" applyFill="1" applyBorder="1" applyAlignment="1">
      <alignment horizontal="center" vertical="center" wrapText="1"/>
    </xf>
    <xf numFmtId="0" fontId="18" fillId="4" borderId="61" xfId="0" applyFont="1" applyFill="1" applyBorder="1" applyAlignment="1">
      <alignment horizontal="center" vertical="center" wrapText="1"/>
    </xf>
    <xf numFmtId="0" fontId="18" fillId="6" borderId="61" xfId="0" applyFont="1" applyFill="1" applyBorder="1" applyAlignment="1">
      <alignment horizontal="center" vertical="center" wrapText="1"/>
    </xf>
    <xf numFmtId="0" fontId="18" fillId="6" borderId="63" xfId="0" applyFont="1" applyFill="1" applyBorder="1" applyAlignment="1">
      <alignment horizontal="center" vertical="center" wrapText="1"/>
    </xf>
    <xf numFmtId="0" fontId="18" fillId="5" borderId="59" xfId="0" applyFont="1" applyFill="1" applyBorder="1" applyAlignment="1">
      <alignment horizontal="center" vertical="center" wrapText="1"/>
    </xf>
    <xf numFmtId="0" fontId="18" fillId="6" borderId="62" xfId="0" applyFont="1" applyFill="1" applyBorder="1" applyAlignment="1">
      <alignment horizontal="center" vertical="center" wrapText="1"/>
    </xf>
    <xf numFmtId="0" fontId="18" fillId="4" borderId="63" xfId="0" applyFont="1" applyFill="1" applyBorder="1" applyAlignment="1">
      <alignment horizontal="center" vertical="center" wrapText="1"/>
    </xf>
    <xf numFmtId="0" fontId="18" fillId="4" borderId="62" xfId="0" applyFont="1" applyFill="1" applyBorder="1" applyAlignment="1">
      <alignment horizontal="center" vertical="center" wrapText="1"/>
    </xf>
    <xf numFmtId="0" fontId="18" fillId="4" borderId="64" xfId="0" applyFont="1" applyFill="1" applyBorder="1" applyAlignment="1">
      <alignment horizontal="center" vertical="center" wrapText="1"/>
    </xf>
    <xf numFmtId="0" fontId="18" fillId="6" borderId="64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59" xfId="0" applyFont="1" applyFill="1" applyBorder="1" applyAlignment="1">
      <alignment horizontal="center" vertical="center" wrapText="1"/>
    </xf>
    <xf numFmtId="0" fontId="18" fillId="6" borderId="83" xfId="0" applyFont="1" applyFill="1" applyBorder="1" applyAlignment="1">
      <alignment horizontal="center" vertical="center" wrapText="1"/>
    </xf>
    <xf numFmtId="0" fontId="18" fillId="3" borderId="17" xfId="0" applyFont="1" applyFill="1" applyBorder="1" applyAlignment="1">
      <alignment horizontal="center" vertical="center" wrapText="1"/>
    </xf>
    <xf numFmtId="0" fontId="18" fillId="3" borderId="59" xfId="0" applyFont="1" applyFill="1" applyBorder="1" applyAlignment="1">
      <alignment horizontal="center" vertical="center" wrapText="1"/>
    </xf>
    <xf numFmtId="49" fontId="18" fillId="4" borderId="10" xfId="0" applyNumberFormat="1" applyFont="1" applyFill="1" applyBorder="1" applyAlignment="1">
      <alignment horizontal="center" vertical="center" wrapText="1" readingOrder="2"/>
    </xf>
    <xf numFmtId="0" fontId="18" fillId="5" borderId="19" xfId="0" applyFont="1" applyFill="1" applyBorder="1" applyAlignment="1">
      <alignment horizontal="center" vertical="center" wrapText="1" readingOrder="2"/>
    </xf>
    <xf numFmtId="0" fontId="18" fillId="4" borderId="10" xfId="0" applyFont="1" applyFill="1" applyBorder="1" applyAlignment="1">
      <alignment horizontal="center" vertical="center" wrapText="1" readingOrder="2"/>
    </xf>
    <xf numFmtId="49" fontId="18" fillId="5" borderId="19" xfId="0" applyNumberFormat="1" applyFont="1" applyFill="1" applyBorder="1" applyAlignment="1">
      <alignment horizontal="center" vertical="center" wrapText="1" readingOrder="2"/>
    </xf>
    <xf numFmtId="0" fontId="2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26" fillId="3" borderId="66" xfId="0" applyFont="1" applyFill="1" applyBorder="1" applyAlignment="1">
      <alignment horizontal="center" vertical="center" wrapText="1"/>
    </xf>
    <xf numFmtId="0" fontId="26" fillId="7" borderId="66" xfId="0" applyFont="1" applyFill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11" fillId="6" borderId="63" xfId="0" applyFont="1" applyFill="1" applyBorder="1" applyAlignment="1">
      <alignment horizontal="center" vertical="center" wrapText="1"/>
    </xf>
    <xf numFmtId="0" fontId="11" fillId="5" borderId="93" xfId="0" applyFont="1" applyFill="1" applyBorder="1" applyAlignment="1">
      <alignment horizontal="center" vertical="center" wrapText="1"/>
    </xf>
    <xf numFmtId="0" fontId="11" fillId="5" borderId="0" xfId="0" applyFont="1" applyFill="1" applyAlignment="1">
      <alignment horizontal="center" vertical="center" wrapText="1"/>
    </xf>
    <xf numFmtId="0" fontId="11" fillId="4" borderId="94" xfId="0" applyFont="1" applyFill="1" applyBorder="1" applyAlignment="1">
      <alignment horizontal="center" vertical="center" wrapText="1"/>
    </xf>
    <xf numFmtId="0" fontId="31" fillId="6" borderId="14" xfId="0" applyFont="1" applyFill="1" applyBorder="1" applyAlignment="1">
      <alignment horizontal="right" vertical="center" wrapText="1"/>
    </xf>
    <xf numFmtId="0" fontId="19" fillId="8" borderId="20" xfId="0" applyFont="1" applyFill="1" applyBorder="1" applyAlignment="1">
      <alignment horizontal="center" vertical="center" wrapText="1" readingOrder="2"/>
    </xf>
    <xf numFmtId="0" fontId="19" fillId="8" borderId="17" xfId="0" applyFont="1" applyFill="1" applyBorder="1" applyAlignment="1">
      <alignment horizontal="right" vertical="center" wrapText="1"/>
    </xf>
    <xf numFmtId="0" fontId="19" fillId="8" borderId="17" xfId="0" applyFont="1" applyFill="1" applyBorder="1" applyAlignment="1">
      <alignment horizontal="center" vertical="center" wrapText="1"/>
    </xf>
    <xf numFmtId="0" fontId="19" fillId="8" borderId="20" xfId="0" applyFont="1" applyFill="1" applyBorder="1" applyAlignment="1">
      <alignment horizontal="center" vertical="center" wrapText="1"/>
    </xf>
    <xf numFmtId="0" fontId="11" fillId="3" borderId="103" xfId="0" applyFont="1" applyFill="1" applyBorder="1" applyAlignment="1">
      <alignment horizontal="center" vertical="center" wrapText="1"/>
    </xf>
    <xf numFmtId="0" fontId="35" fillId="6" borderId="103" xfId="0" applyFont="1" applyFill="1" applyBorder="1" applyAlignment="1">
      <alignment horizontal="center" vertical="center" wrapText="1"/>
    </xf>
    <xf numFmtId="0" fontId="35" fillId="6" borderId="103" xfId="0" applyFont="1" applyFill="1" applyBorder="1" applyAlignment="1">
      <alignment vertical="center" wrapText="1"/>
    </xf>
    <xf numFmtId="0" fontId="35" fillId="4" borderId="103" xfId="0" applyFont="1" applyFill="1" applyBorder="1" applyAlignment="1">
      <alignment horizontal="center" vertical="center" wrapText="1"/>
    </xf>
    <xf numFmtId="0" fontId="35" fillId="4" borderId="103" xfId="0" applyFont="1" applyFill="1" applyBorder="1" applyAlignment="1">
      <alignment vertical="center" wrapText="1"/>
    </xf>
    <xf numFmtId="0" fontId="36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8" fillId="6" borderId="21" xfId="0" applyFont="1" applyFill="1" applyBorder="1" applyAlignment="1">
      <alignment horizontal="center" vertical="center" wrapText="1"/>
    </xf>
    <xf numFmtId="0" fontId="38" fillId="5" borderId="20" xfId="0" applyFont="1" applyFill="1" applyBorder="1" applyAlignment="1">
      <alignment horizontal="center" vertical="center" wrapText="1"/>
    </xf>
    <xf numFmtId="0" fontId="38" fillId="6" borderId="10" xfId="0" applyFont="1" applyFill="1" applyBorder="1" applyAlignment="1">
      <alignment horizontal="center" vertical="center" wrapText="1"/>
    </xf>
    <xf numFmtId="0" fontId="38" fillId="6" borderId="9" xfId="0" applyFont="1" applyFill="1" applyBorder="1" applyAlignment="1">
      <alignment horizontal="center" vertical="center" wrapText="1"/>
    </xf>
    <xf numFmtId="0" fontId="38" fillId="4" borderId="3" xfId="0" applyFont="1" applyFill="1" applyBorder="1" applyAlignment="1">
      <alignment horizontal="center" vertical="center" wrapText="1"/>
    </xf>
    <xf numFmtId="0" fontId="38" fillId="4" borderId="14" xfId="0" applyFont="1" applyFill="1" applyBorder="1" applyAlignment="1">
      <alignment horizontal="center" vertical="center" wrapText="1"/>
    </xf>
    <xf numFmtId="0" fontId="38" fillId="6" borderId="14" xfId="0" applyFont="1" applyFill="1" applyBorder="1" applyAlignment="1">
      <alignment horizontal="center" vertical="center" wrapText="1"/>
    </xf>
    <xf numFmtId="0" fontId="38" fillId="6" borderId="3" xfId="0" applyFont="1" applyFill="1" applyBorder="1" applyAlignment="1">
      <alignment horizontal="center" vertical="center" wrapText="1"/>
    </xf>
    <xf numFmtId="0" fontId="38" fillId="4" borderId="9" xfId="0" applyFont="1" applyFill="1" applyBorder="1" applyAlignment="1">
      <alignment horizontal="center" vertical="center" wrapText="1"/>
    </xf>
    <xf numFmtId="0" fontId="38" fillId="4" borderId="10" xfId="0" applyFont="1" applyFill="1" applyBorder="1" applyAlignment="1">
      <alignment horizontal="center" vertical="center" wrapText="1"/>
    </xf>
    <xf numFmtId="0" fontId="39" fillId="8" borderId="20" xfId="0" applyFont="1" applyFill="1" applyBorder="1" applyAlignment="1">
      <alignment horizontal="center" vertical="center" wrapText="1"/>
    </xf>
    <xf numFmtId="0" fontId="38" fillId="6" borderId="31" xfId="0" applyFont="1" applyFill="1" applyBorder="1" applyAlignment="1">
      <alignment horizontal="center" vertical="center" wrapText="1"/>
    </xf>
    <xf numFmtId="0" fontId="38" fillId="4" borderId="1" xfId="0" applyFont="1" applyFill="1" applyBorder="1" applyAlignment="1">
      <alignment horizontal="center" vertical="center" wrapText="1"/>
    </xf>
    <xf numFmtId="0" fontId="38" fillId="5" borderId="17" xfId="0" applyFont="1" applyFill="1" applyBorder="1" applyAlignment="1">
      <alignment horizontal="center" vertical="center" wrapText="1"/>
    </xf>
    <xf numFmtId="0" fontId="38" fillId="4" borderId="5" xfId="0" applyFont="1" applyFill="1" applyBorder="1" applyAlignment="1">
      <alignment horizontal="center" vertical="center" wrapText="1"/>
    </xf>
    <xf numFmtId="0" fontId="38" fillId="6" borderId="1" xfId="0" applyFont="1" applyFill="1" applyBorder="1" applyAlignment="1">
      <alignment horizontal="center" vertical="center" wrapText="1"/>
    </xf>
    <xf numFmtId="0" fontId="38" fillId="6" borderId="5" xfId="0" applyFont="1" applyFill="1" applyBorder="1" applyAlignment="1">
      <alignment horizontal="center" vertical="center" wrapText="1"/>
    </xf>
    <xf numFmtId="0" fontId="38" fillId="4" borderId="2" xfId="0" applyFont="1" applyFill="1" applyBorder="1" applyAlignment="1">
      <alignment horizontal="center" vertical="center" wrapText="1"/>
    </xf>
    <xf numFmtId="0" fontId="38" fillId="6" borderId="2" xfId="0" applyFont="1" applyFill="1" applyBorder="1" applyAlignment="1">
      <alignment horizontal="center" vertical="center" wrapText="1"/>
    </xf>
    <xf numFmtId="0" fontId="38" fillId="6" borderId="7" xfId="0" applyFont="1" applyFill="1" applyBorder="1" applyAlignment="1">
      <alignment horizontal="center" vertical="center" wrapText="1"/>
    </xf>
    <xf numFmtId="0" fontId="38" fillId="4" borderId="7" xfId="0" applyFont="1" applyFill="1" applyBorder="1" applyAlignment="1">
      <alignment horizontal="center" vertical="center" wrapText="1"/>
    </xf>
    <xf numFmtId="0" fontId="39" fillId="8" borderId="17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3" fillId="3" borderId="20" xfId="0" applyFont="1" applyFill="1" applyBorder="1" applyAlignment="1">
      <alignment horizontal="center" vertical="center" wrapText="1"/>
    </xf>
    <xf numFmtId="0" fontId="43" fillId="7" borderId="20" xfId="0" applyFont="1" applyFill="1" applyBorder="1" applyAlignment="1">
      <alignment horizontal="center" vertical="center" wrapText="1"/>
    </xf>
    <xf numFmtId="0" fontId="43" fillId="6" borderId="48" xfId="0" applyFont="1" applyFill="1" applyBorder="1" applyAlignment="1">
      <alignment horizontal="right" vertical="center" wrapText="1" readingOrder="2"/>
    </xf>
    <xf numFmtId="0" fontId="43" fillId="6" borderId="9" xfId="0" applyFont="1" applyFill="1" applyBorder="1" applyAlignment="1">
      <alignment horizontal="right" vertical="center" wrapText="1"/>
    </xf>
    <xf numFmtId="0" fontId="43" fillId="6" borderId="30" xfId="0" applyFont="1" applyFill="1" applyBorder="1" applyAlignment="1">
      <alignment horizontal="center" vertical="center" wrapText="1"/>
    </xf>
    <xf numFmtId="0" fontId="43" fillId="6" borderId="5" xfId="0" applyFont="1" applyFill="1" applyBorder="1" applyAlignment="1">
      <alignment horizontal="center" vertical="center" wrapText="1"/>
    </xf>
    <xf numFmtId="0" fontId="43" fillId="6" borderId="9" xfId="0" applyFont="1" applyFill="1" applyBorder="1" applyAlignment="1">
      <alignment horizontal="center" vertical="center" wrapText="1"/>
    </xf>
    <xf numFmtId="0" fontId="43" fillId="6" borderId="60" xfId="0" applyFont="1" applyFill="1" applyBorder="1" applyAlignment="1">
      <alignment horizontal="center" vertical="center" wrapText="1"/>
    </xf>
    <xf numFmtId="0" fontId="43" fillId="4" borderId="33" xfId="0" applyFont="1" applyFill="1" applyBorder="1" applyAlignment="1">
      <alignment horizontal="right" vertical="center" wrapText="1" readingOrder="2"/>
    </xf>
    <xf numFmtId="0" fontId="43" fillId="4" borderId="14" xfId="0" applyFont="1" applyFill="1" applyBorder="1" applyAlignment="1">
      <alignment horizontal="right" vertical="center" wrapText="1"/>
    </xf>
    <xf numFmtId="0" fontId="43" fillId="4" borderId="33" xfId="0" applyFont="1" applyFill="1" applyBorder="1" applyAlignment="1">
      <alignment horizontal="center" vertical="center" wrapText="1"/>
    </xf>
    <xf numFmtId="0" fontId="43" fillId="4" borderId="2" xfId="0" applyFont="1" applyFill="1" applyBorder="1" applyAlignment="1">
      <alignment horizontal="center" vertical="center" wrapText="1"/>
    </xf>
    <xf numFmtId="0" fontId="43" fillId="4" borderId="14" xfId="0" applyFont="1" applyFill="1" applyBorder="1" applyAlignment="1">
      <alignment horizontal="center" vertical="center" wrapText="1"/>
    </xf>
    <xf numFmtId="0" fontId="43" fillId="4" borderId="61" xfId="0" applyFont="1" applyFill="1" applyBorder="1" applyAlignment="1">
      <alignment horizontal="center" vertical="center" wrapText="1"/>
    </xf>
    <xf numFmtId="0" fontId="43" fillId="6" borderId="33" xfId="0" applyFont="1" applyFill="1" applyBorder="1" applyAlignment="1">
      <alignment horizontal="right" vertical="center" wrapText="1" readingOrder="2"/>
    </xf>
    <xf numFmtId="0" fontId="43" fillId="6" borderId="14" xfId="0" applyFont="1" applyFill="1" applyBorder="1" applyAlignment="1">
      <alignment horizontal="right" vertical="center" wrapText="1"/>
    </xf>
    <xf numFmtId="0" fontId="43" fillId="6" borderId="33" xfId="0" applyFont="1" applyFill="1" applyBorder="1" applyAlignment="1">
      <alignment horizontal="center" vertical="center" wrapText="1"/>
    </xf>
    <xf numFmtId="0" fontId="43" fillId="6" borderId="2" xfId="0" applyFont="1" applyFill="1" applyBorder="1" applyAlignment="1">
      <alignment horizontal="center" vertical="center" wrapText="1"/>
    </xf>
    <xf numFmtId="0" fontId="43" fillId="6" borderId="14" xfId="0" applyFont="1" applyFill="1" applyBorder="1" applyAlignment="1">
      <alignment horizontal="center" vertical="center" wrapText="1"/>
    </xf>
    <xf numFmtId="0" fontId="43" fillId="6" borderId="48" xfId="0" applyFont="1" applyFill="1" applyBorder="1" applyAlignment="1">
      <alignment horizontal="center" vertical="center" wrapText="1"/>
    </xf>
    <xf numFmtId="0" fontId="43" fillId="6" borderId="62" xfId="0" applyFont="1" applyFill="1" applyBorder="1" applyAlignment="1">
      <alignment horizontal="center" vertical="center" wrapText="1"/>
    </xf>
    <xf numFmtId="0" fontId="43" fillId="6" borderId="49" xfId="0" applyFont="1" applyFill="1" applyBorder="1" applyAlignment="1">
      <alignment horizontal="right" vertical="center" wrapText="1" readingOrder="2"/>
    </xf>
    <xf numFmtId="0" fontId="43" fillId="6" borderId="3" xfId="0" applyFont="1" applyFill="1" applyBorder="1" applyAlignment="1">
      <alignment horizontal="right" vertical="center" wrapText="1"/>
    </xf>
    <xf numFmtId="0" fontId="43" fillId="6" borderId="49" xfId="0" applyFont="1" applyFill="1" applyBorder="1" applyAlignment="1">
      <alignment horizontal="center" vertical="center" wrapText="1"/>
    </xf>
    <xf numFmtId="0" fontId="43" fillId="6" borderId="1" xfId="0" applyFont="1" applyFill="1" applyBorder="1" applyAlignment="1">
      <alignment horizontal="center" vertical="center" wrapText="1"/>
    </xf>
    <xf numFmtId="0" fontId="43" fillId="6" borderId="3" xfId="0" applyFont="1" applyFill="1" applyBorder="1" applyAlignment="1">
      <alignment horizontal="center" vertical="center" wrapText="1"/>
    </xf>
    <xf numFmtId="0" fontId="43" fillId="6" borderId="41" xfId="0" applyFont="1" applyFill="1" applyBorder="1" applyAlignment="1">
      <alignment horizontal="center" vertical="center" wrapText="1"/>
    </xf>
    <xf numFmtId="0" fontId="43" fillId="6" borderId="10" xfId="0" applyFont="1" applyFill="1" applyBorder="1" applyAlignment="1">
      <alignment horizontal="center" vertical="center" wrapText="1"/>
    </xf>
    <xf numFmtId="0" fontId="43" fillId="6" borderId="64" xfId="0" applyFont="1" applyFill="1" applyBorder="1" applyAlignment="1">
      <alignment horizontal="center" vertical="center" wrapText="1"/>
    </xf>
    <xf numFmtId="0" fontId="43" fillId="5" borderId="20" xfId="0" applyFont="1" applyFill="1" applyBorder="1" applyAlignment="1">
      <alignment horizontal="right" vertical="center" wrapText="1" readingOrder="2"/>
    </xf>
    <xf numFmtId="0" fontId="43" fillId="5" borderId="17" xfId="0" applyFont="1" applyFill="1" applyBorder="1" applyAlignment="1">
      <alignment horizontal="right" vertical="center" wrapText="1"/>
    </xf>
    <xf numFmtId="0" fontId="43" fillId="5" borderId="20" xfId="0" applyFont="1" applyFill="1" applyBorder="1" applyAlignment="1">
      <alignment horizontal="center" vertical="center" wrapText="1"/>
    </xf>
    <xf numFmtId="0" fontId="43" fillId="5" borderId="17" xfId="0" applyFont="1" applyFill="1" applyBorder="1" applyAlignment="1">
      <alignment horizontal="center" vertical="center" wrapText="1"/>
    </xf>
    <xf numFmtId="0" fontId="43" fillId="5" borderId="59" xfId="0" applyFont="1" applyFill="1" applyBorder="1" applyAlignment="1">
      <alignment horizontal="center" vertical="center" wrapText="1"/>
    </xf>
    <xf numFmtId="0" fontId="43" fillId="4" borderId="49" xfId="0" applyFont="1" applyFill="1" applyBorder="1" applyAlignment="1">
      <alignment horizontal="right" vertical="center" wrapText="1" readingOrder="2"/>
    </xf>
    <xf numFmtId="0" fontId="43" fillId="4" borderId="3" xfId="0" applyFont="1" applyFill="1" applyBorder="1" applyAlignment="1">
      <alignment horizontal="right" vertical="center" wrapText="1"/>
    </xf>
    <xf numFmtId="0" fontId="43" fillId="4" borderId="49" xfId="0" applyFont="1" applyFill="1" applyBorder="1" applyAlignment="1">
      <alignment horizontal="center" vertical="center" wrapText="1"/>
    </xf>
    <xf numFmtId="0" fontId="43" fillId="4" borderId="1" xfId="0" applyFont="1" applyFill="1" applyBorder="1" applyAlignment="1">
      <alignment horizontal="center" vertical="center" wrapText="1"/>
    </xf>
    <xf numFmtId="0" fontId="43" fillId="4" borderId="3" xfId="0" applyFont="1" applyFill="1" applyBorder="1" applyAlignment="1">
      <alignment horizontal="center" vertical="center" wrapText="1"/>
    </xf>
    <xf numFmtId="0" fontId="43" fillId="4" borderId="63" xfId="0" applyFont="1" applyFill="1" applyBorder="1" applyAlignment="1">
      <alignment horizontal="center" vertical="center" wrapText="1"/>
    </xf>
    <xf numFmtId="0" fontId="43" fillId="4" borderId="48" xfId="0" applyFont="1" applyFill="1" applyBorder="1" applyAlignment="1">
      <alignment horizontal="right" vertical="center" wrapText="1" readingOrder="2"/>
    </xf>
    <xf numFmtId="0" fontId="43" fillId="4" borderId="9" xfId="0" applyFont="1" applyFill="1" applyBorder="1" applyAlignment="1">
      <alignment horizontal="right" vertical="center" wrapText="1"/>
    </xf>
    <xf numFmtId="0" fontId="43" fillId="4" borderId="48" xfId="0" applyFont="1" applyFill="1" applyBorder="1" applyAlignment="1">
      <alignment horizontal="center" vertical="center" wrapText="1"/>
    </xf>
    <xf numFmtId="0" fontId="43" fillId="4" borderId="5" xfId="0" applyFont="1" applyFill="1" applyBorder="1" applyAlignment="1">
      <alignment horizontal="center" vertical="center" wrapText="1"/>
    </xf>
    <xf numFmtId="0" fontId="43" fillId="4" borderId="9" xfId="0" applyFont="1" applyFill="1" applyBorder="1" applyAlignment="1">
      <alignment horizontal="center" vertical="center" wrapText="1"/>
    </xf>
    <xf numFmtId="0" fontId="43" fillId="4" borderId="62" xfId="0" applyFont="1" applyFill="1" applyBorder="1" applyAlignment="1">
      <alignment horizontal="center" vertical="center" wrapText="1"/>
    </xf>
    <xf numFmtId="0" fontId="43" fillId="4" borderId="35" xfId="0" applyFont="1" applyFill="1" applyBorder="1" applyAlignment="1">
      <alignment horizontal="right" vertical="center" wrapText="1" readingOrder="2"/>
    </xf>
    <xf numFmtId="0" fontId="43" fillId="4" borderId="47" xfId="0" applyFont="1" applyFill="1" applyBorder="1" applyAlignment="1">
      <alignment horizontal="right" vertical="center" wrapText="1"/>
    </xf>
    <xf numFmtId="0" fontId="43" fillId="4" borderId="35" xfId="0" applyFont="1" applyFill="1" applyBorder="1" applyAlignment="1">
      <alignment horizontal="center" vertical="center" wrapText="1"/>
    </xf>
    <xf numFmtId="0" fontId="43" fillId="4" borderId="36" xfId="0" applyFont="1" applyFill="1" applyBorder="1" applyAlignment="1">
      <alignment horizontal="center" vertical="center" wrapText="1"/>
    </xf>
    <xf numFmtId="0" fontId="43" fillId="4" borderId="47" xfId="0" applyFont="1" applyFill="1" applyBorder="1" applyAlignment="1">
      <alignment horizontal="center" vertical="center" wrapText="1"/>
    </xf>
    <xf numFmtId="0" fontId="43" fillId="4" borderId="65" xfId="0" applyFont="1" applyFill="1" applyBorder="1" applyAlignment="1">
      <alignment horizontal="center" vertical="center" wrapText="1"/>
    </xf>
    <xf numFmtId="0" fontId="44" fillId="8" borderId="20" xfId="0" applyFont="1" applyFill="1" applyBorder="1" applyAlignment="1">
      <alignment horizontal="center" vertical="center"/>
    </xf>
    <xf numFmtId="0" fontId="44" fillId="8" borderId="17" xfId="0" applyFont="1" applyFill="1" applyBorder="1" applyAlignment="1">
      <alignment horizontal="center" vertical="center"/>
    </xf>
    <xf numFmtId="0" fontId="43" fillId="6" borderId="30" xfId="0" applyFont="1" applyFill="1" applyBorder="1" applyAlignment="1">
      <alignment horizontal="right" vertical="center" wrapText="1" readingOrder="2"/>
    </xf>
    <xf numFmtId="0" fontId="43" fillId="6" borderId="31" xfId="0" applyFont="1" applyFill="1" applyBorder="1" applyAlignment="1">
      <alignment horizontal="right" vertical="center" wrapText="1"/>
    </xf>
    <xf numFmtId="0" fontId="43" fillId="6" borderId="45" xfId="0" applyFont="1" applyFill="1" applyBorder="1" applyAlignment="1">
      <alignment horizontal="center" vertical="center" wrapText="1"/>
    </xf>
    <xf numFmtId="0" fontId="43" fillId="6" borderId="31" xfId="0" applyFont="1" applyFill="1" applyBorder="1" applyAlignment="1">
      <alignment horizontal="center" vertical="center" wrapText="1"/>
    </xf>
    <xf numFmtId="0" fontId="43" fillId="4" borderId="2" xfId="0" applyFont="1" applyFill="1" applyBorder="1" applyAlignment="1">
      <alignment horizontal="right" vertical="center" wrapText="1"/>
    </xf>
    <xf numFmtId="0" fontId="43" fillId="6" borderId="2" xfId="0" applyFont="1" applyFill="1" applyBorder="1" applyAlignment="1">
      <alignment horizontal="right" vertical="center" wrapText="1"/>
    </xf>
    <xf numFmtId="0" fontId="43" fillId="4" borderId="1" xfId="0" applyFont="1" applyFill="1" applyBorder="1" applyAlignment="1">
      <alignment horizontal="right" vertical="center" wrapText="1"/>
    </xf>
    <xf numFmtId="0" fontId="43" fillId="5" borderId="19" xfId="0" applyFont="1" applyFill="1" applyBorder="1" applyAlignment="1">
      <alignment horizontal="center" vertical="center" wrapText="1"/>
    </xf>
    <xf numFmtId="0" fontId="43" fillId="4" borderId="5" xfId="0" applyFont="1" applyFill="1" applyBorder="1" applyAlignment="1">
      <alignment horizontal="right" vertical="center" wrapText="1"/>
    </xf>
    <xf numFmtId="0" fontId="43" fillId="6" borderId="1" xfId="0" applyFont="1" applyFill="1" applyBorder="1" applyAlignment="1">
      <alignment horizontal="right" vertical="center" wrapText="1"/>
    </xf>
    <xf numFmtId="0" fontId="43" fillId="6" borderId="5" xfId="0" applyFont="1" applyFill="1" applyBorder="1" applyAlignment="1">
      <alignment horizontal="right" vertical="center" wrapText="1"/>
    </xf>
    <xf numFmtId="0" fontId="43" fillId="6" borderId="41" xfId="0" applyFont="1" applyFill="1" applyBorder="1" applyAlignment="1">
      <alignment horizontal="right" vertical="center" wrapText="1" readingOrder="2"/>
    </xf>
    <xf numFmtId="0" fontId="43" fillId="6" borderId="7" xfId="0" applyFont="1" applyFill="1" applyBorder="1" applyAlignment="1">
      <alignment horizontal="right" vertical="center" wrapText="1"/>
    </xf>
    <xf numFmtId="0" fontId="43" fillId="6" borderId="7" xfId="0" applyFont="1" applyFill="1" applyBorder="1" applyAlignment="1">
      <alignment horizontal="center" vertical="center" wrapText="1"/>
    </xf>
    <xf numFmtId="0" fontId="43" fillId="6" borderId="48" xfId="0" applyFont="1" applyFill="1" applyBorder="1" applyAlignment="1">
      <alignment horizontal="right" vertical="center" wrapText="1"/>
    </xf>
    <xf numFmtId="0" fontId="45" fillId="9" borderId="20" xfId="0" applyFont="1" applyFill="1" applyBorder="1" applyAlignment="1">
      <alignment horizontal="center" vertical="center" wrapText="1"/>
    </xf>
    <xf numFmtId="0" fontId="45" fillId="9" borderId="17" xfId="0" applyFont="1" applyFill="1" applyBorder="1" applyAlignment="1">
      <alignment horizontal="center" vertical="center" wrapText="1"/>
    </xf>
    <xf numFmtId="0" fontId="45" fillId="9" borderId="19" xfId="0" applyFont="1" applyFill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/>
    </xf>
    <xf numFmtId="0" fontId="32" fillId="0" borderId="84" xfId="0" applyFont="1" applyBorder="1" applyAlignment="1">
      <alignment horizontal="center" vertical="center"/>
    </xf>
    <xf numFmtId="0" fontId="32" fillId="0" borderId="85" xfId="0" applyFont="1" applyBorder="1" applyAlignment="1">
      <alignment horizontal="center" vertical="center"/>
    </xf>
    <xf numFmtId="0" fontId="32" fillId="0" borderId="86" xfId="0" applyFont="1" applyBorder="1" applyAlignment="1">
      <alignment horizontal="center" vertical="center"/>
    </xf>
    <xf numFmtId="0" fontId="32" fillId="0" borderId="87" xfId="0" applyFont="1" applyBorder="1" applyAlignment="1">
      <alignment horizontal="center" vertical="center"/>
    </xf>
    <xf numFmtId="0" fontId="32" fillId="0" borderId="88" xfId="0" applyFont="1" applyBorder="1" applyAlignment="1">
      <alignment horizontal="center" vertical="center"/>
    </xf>
    <xf numFmtId="0" fontId="32" fillId="0" borderId="89" xfId="0" applyFont="1" applyBorder="1" applyAlignment="1">
      <alignment horizontal="center" vertical="center"/>
    </xf>
    <xf numFmtId="0" fontId="32" fillId="0" borderId="87" xfId="0" applyFont="1" applyBorder="1" applyAlignment="1">
      <alignment horizontal="center" vertical="center" shrinkToFit="1"/>
    </xf>
    <xf numFmtId="0" fontId="32" fillId="0" borderId="90" xfId="0" applyFont="1" applyBorder="1" applyAlignment="1">
      <alignment horizontal="center" vertical="center"/>
    </xf>
    <xf numFmtId="0" fontId="32" fillId="0" borderId="91" xfId="0" applyFont="1" applyBorder="1" applyAlignment="1">
      <alignment horizontal="center" vertical="center"/>
    </xf>
    <xf numFmtId="0" fontId="32" fillId="0" borderId="92" xfId="0" applyFont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 wrapText="1" readingOrder="2"/>
    </xf>
    <xf numFmtId="0" fontId="33" fillId="5" borderId="20" xfId="0" applyFont="1" applyFill="1" applyBorder="1" applyAlignment="1">
      <alignment horizontal="center" vertical="center" wrapText="1" readingOrder="2"/>
    </xf>
    <xf numFmtId="0" fontId="6" fillId="7" borderId="20" xfId="0" applyFont="1" applyFill="1" applyBorder="1" applyAlignment="1">
      <alignment horizontal="center" vertical="center" wrapText="1" readingOrder="2"/>
    </xf>
    <xf numFmtId="0" fontId="6" fillId="0" borderId="0" xfId="0" applyFont="1" applyAlignment="1">
      <alignment horizontal="center" vertical="center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1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8" fillId="5" borderId="20" xfId="0" applyFont="1" applyFill="1" applyBorder="1" applyAlignment="1">
      <alignment horizontal="right" vertical="center" wrapText="1"/>
    </xf>
    <xf numFmtId="0" fontId="18" fillId="5" borderId="17" xfId="0" applyFont="1" applyFill="1" applyBorder="1" applyAlignment="1">
      <alignment horizontal="right" vertical="center" wrapText="1"/>
    </xf>
    <xf numFmtId="0" fontId="18" fillId="6" borderId="16" xfId="0" applyFont="1" applyFill="1" applyBorder="1" applyAlignment="1">
      <alignment horizontal="right" vertical="center" wrapText="1"/>
    </xf>
    <xf numFmtId="0" fontId="18" fillId="6" borderId="54" xfId="0" applyFont="1" applyFill="1" applyBorder="1" applyAlignment="1">
      <alignment horizontal="right" vertical="center" wrapText="1"/>
    </xf>
    <xf numFmtId="0" fontId="18" fillId="6" borderId="4" xfId="0" applyFont="1" applyFill="1" applyBorder="1" applyAlignment="1">
      <alignment horizontal="right" vertical="center" wrapText="1"/>
    </xf>
    <xf numFmtId="0" fontId="18" fillId="6" borderId="53" xfId="0" applyFont="1" applyFill="1" applyBorder="1" applyAlignment="1">
      <alignment horizontal="right" vertical="center" wrapText="1"/>
    </xf>
    <xf numFmtId="0" fontId="18" fillId="4" borderId="16" xfId="0" applyFont="1" applyFill="1" applyBorder="1" applyAlignment="1">
      <alignment horizontal="right" vertical="center" wrapText="1"/>
    </xf>
    <xf numFmtId="0" fontId="18" fillId="4" borderId="54" xfId="0" applyFont="1" applyFill="1" applyBorder="1" applyAlignment="1">
      <alignment horizontal="right" vertical="center" wrapText="1"/>
    </xf>
    <xf numFmtId="0" fontId="18" fillId="4" borderId="8" xfId="0" applyFont="1" applyFill="1" applyBorder="1" applyAlignment="1">
      <alignment horizontal="right" vertical="center" wrapText="1"/>
    </xf>
    <xf numFmtId="0" fontId="18" fillId="4" borderId="55" xfId="0" applyFont="1" applyFill="1" applyBorder="1" applyAlignment="1">
      <alignment horizontal="right" vertical="center" wrapText="1"/>
    </xf>
    <xf numFmtId="0" fontId="18" fillId="4" borderId="10" xfId="0" applyFont="1" applyFill="1" applyBorder="1" applyAlignment="1">
      <alignment horizontal="right" vertical="center" wrapText="1"/>
    </xf>
    <xf numFmtId="0" fontId="18" fillId="4" borderId="0" xfId="0" applyFont="1" applyFill="1" applyAlignment="1">
      <alignment horizontal="right" vertical="center" wrapText="1"/>
    </xf>
    <xf numFmtId="0" fontId="18" fillId="4" borderId="4" xfId="0" applyFont="1" applyFill="1" applyBorder="1" applyAlignment="1">
      <alignment horizontal="right" vertical="center" wrapText="1"/>
    </xf>
    <xf numFmtId="0" fontId="18" fillId="4" borderId="53" xfId="0" applyFont="1" applyFill="1" applyBorder="1" applyAlignment="1">
      <alignment horizontal="right" vertical="center" wrapText="1"/>
    </xf>
    <xf numFmtId="0" fontId="18" fillId="6" borderId="8" xfId="0" applyFont="1" applyFill="1" applyBorder="1" applyAlignment="1">
      <alignment horizontal="right" vertical="center" wrapText="1"/>
    </xf>
    <xf numFmtId="0" fontId="18" fillId="6" borderId="55" xfId="0" applyFont="1" applyFill="1" applyBorder="1" applyAlignment="1">
      <alignment horizontal="right" vertical="center" wrapText="1"/>
    </xf>
    <xf numFmtId="0" fontId="18" fillId="6" borderId="12" xfId="0" applyFont="1" applyFill="1" applyBorder="1" applyAlignment="1">
      <alignment horizontal="right" vertical="center" wrapText="1"/>
    </xf>
    <xf numFmtId="0" fontId="18" fillId="6" borderId="56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 vertical="center"/>
    </xf>
    <xf numFmtId="0" fontId="18" fillId="6" borderId="57" xfId="0" applyFont="1" applyFill="1" applyBorder="1" applyAlignment="1">
      <alignment horizontal="right" vertical="center" wrapText="1"/>
    </xf>
    <xf numFmtId="0" fontId="18" fillId="6" borderId="58" xfId="0" applyFont="1" applyFill="1" applyBorder="1" applyAlignment="1">
      <alignment horizontal="right" vertical="center" wrapText="1"/>
    </xf>
    <xf numFmtId="0" fontId="18" fillId="6" borderId="10" xfId="0" applyFont="1" applyFill="1" applyBorder="1" applyAlignment="1">
      <alignment horizontal="right" vertical="center" wrapText="1"/>
    </xf>
    <xf numFmtId="0" fontId="18" fillId="6" borderId="0" xfId="0" applyFont="1" applyFill="1" applyAlignment="1">
      <alignment horizontal="right" vertical="center" wrapText="1"/>
    </xf>
    <xf numFmtId="0" fontId="18" fillId="6" borderId="9" xfId="0" applyFont="1" applyFill="1" applyBorder="1" applyAlignment="1">
      <alignment horizontal="right" vertical="center" wrapText="1"/>
    </xf>
    <xf numFmtId="0" fontId="18" fillId="6" borderId="13" xfId="0" applyFont="1" applyFill="1" applyBorder="1" applyAlignment="1">
      <alignment horizontal="right" vertical="center" wrapText="1"/>
    </xf>
    <xf numFmtId="0" fontId="18" fillId="4" borderId="3" xfId="0" applyFont="1" applyFill="1" applyBorder="1" applyAlignment="1">
      <alignment horizontal="right" vertical="center" wrapText="1"/>
    </xf>
    <xf numFmtId="0" fontId="18" fillId="4" borderId="11" xfId="0" applyFont="1" applyFill="1" applyBorder="1" applyAlignment="1">
      <alignment horizontal="right" vertical="center" wrapText="1"/>
    </xf>
    <xf numFmtId="0" fontId="18" fillId="6" borderId="7" xfId="0" applyFont="1" applyFill="1" applyBorder="1" applyAlignment="1">
      <alignment horizontal="right" vertical="center" wrapText="1"/>
    </xf>
    <xf numFmtId="0" fontId="18" fillId="4" borderId="7" xfId="0" applyFont="1" applyFill="1" applyBorder="1" applyAlignment="1">
      <alignment horizontal="right" vertical="center" wrapText="1"/>
    </xf>
    <xf numFmtId="0" fontId="18" fillId="4" borderId="5" xfId="0" applyFont="1" applyFill="1" applyBorder="1" applyAlignment="1">
      <alignment horizontal="right" vertical="center" wrapText="1"/>
    </xf>
    <xf numFmtId="0" fontId="18" fillId="4" borderId="1" xfId="0" applyFont="1" applyFill="1" applyBorder="1" applyAlignment="1">
      <alignment horizontal="right" vertical="center" wrapText="1"/>
    </xf>
    <xf numFmtId="0" fontId="13" fillId="0" borderId="0" xfId="0" applyFont="1" applyAlignment="1">
      <alignment horizontal="center" vertical="center"/>
    </xf>
    <xf numFmtId="0" fontId="18" fillId="5" borderId="20" xfId="0" applyFont="1" applyFill="1" applyBorder="1" applyAlignment="1">
      <alignment horizontal="center" vertical="center" wrapText="1"/>
    </xf>
    <xf numFmtId="0" fontId="20" fillId="8" borderId="20" xfId="0" applyFont="1" applyFill="1" applyBorder="1" applyAlignment="1">
      <alignment horizontal="center" vertical="center" wrapText="1"/>
    </xf>
    <xf numFmtId="0" fontId="32" fillId="0" borderId="95" xfId="0" applyFont="1" applyBorder="1" applyAlignment="1">
      <alignment horizontal="center"/>
    </xf>
    <xf numFmtId="0" fontId="32" fillId="0" borderId="96" xfId="0" applyFont="1" applyBorder="1" applyAlignment="1">
      <alignment horizontal="center"/>
    </xf>
    <xf numFmtId="0" fontId="32" fillId="0" borderId="97" xfId="0" applyFont="1" applyBorder="1" applyAlignment="1">
      <alignment horizontal="center"/>
    </xf>
    <xf numFmtId="0" fontId="32" fillId="0" borderId="98" xfId="0" applyFont="1" applyBorder="1" applyAlignment="1">
      <alignment horizontal="center"/>
    </xf>
    <xf numFmtId="0" fontId="32" fillId="0" borderId="0" xfId="0" applyFont="1" applyAlignment="1">
      <alignment horizontal="center"/>
    </xf>
    <xf numFmtId="0" fontId="32" fillId="0" borderId="99" xfId="0" applyFont="1" applyBorder="1" applyAlignment="1">
      <alignment horizontal="center"/>
    </xf>
    <xf numFmtId="0" fontId="32" fillId="0" borderId="100" xfId="0" applyFont="1" applyBorder="1" applyAlignment="1">
      <alignment horizontal="center"/>
    </xf>
    <xf numFmtId="0" fontId="32" fillId="0" borderId="101" xfId="0" applyFont="1" applyBorder="1" applyAlignment="1">
      <alignment horizontal="center"/>
    </xf>
    <xf numFmtId="0" fontId="32" fillId="0" borderId="102" xfId="0" applyFont="1" applyBorder="1" applyAlignment="1">
      <alignment horizontal="center"/>
    </xf>
    <xf numFmtId="0" fontId="1" fillId="5" borderId="103" xfId="0" applyFont="1" applyFill="1" applyBorder="1" applyAlignment="1">
      <alignment horizontal="center" vertical="center" wrapText="1" readingOrder="2"/>
    </xf>
    <xf numFmtId="0" fontId="33" fillId="5" borderId="103" xfId="0" applyFont="1" applyFill="1" applyBorder="1" applyAlignment="1">
      <alignment horizontal="center" vertical="center" wrapText="1" readingOrder="2"/>
    </xf>
    <xf numFmtId="0" fontId="34" fillId="5" borderId="103" xfId="0" applyFont="1" applyFill="1" applyBorder="1" applyAlignment="1">
      <alignment horizontal="center" vertical="center" wrapText="1" readingOrder="2"/>
    </xf>
    <xf numFmtId="0" fontId="34" fillId="5" borderId="104" xfId="0" applyFont="1" applyFill="1" applyBorder="1" applyAlignment="1">
      <alignment horizontal="center" vertical="center" wrapText="1" readingOrder="2"/>
    </xf>
    <xf numFmtId="0" fontId="34" fillId="5" borderId="105" xfId="0" applyFont="1" applyFill="1" applyBorder="1" applyAlignment="1">
      <alignment horizontal="center" vertical="center" wrapText="1" readingOrder="2"/>
    </xf>
    <xf numFmtId="0" fontId="11" fillId="5" borderId="17" xfId="0" applyFont="1" applyFill="1" applyBorder="1" applyAlignment="1">
      <alignment horizontal="right" vertical="center" wrapText="1"/>
    </xf>
    <xf numFmtId="0" fontId="11" fillId="5" borderId="19" xfId="0" applyFont="1" applyFill="1" applyBorder="1" applyAlignment="1">
      <alignment horizontal="right" vertical="center" wrapText="1"/>
    </xf>
    <xf numFmtId="0" fontId="29" fillId="0" borderId="0" xfId="0" applyFont="1" applyAlignment="1">
      <alignment horizontal="right"/>
    </xf>
    <xf numFmtId="0" fontId="30" fillId="5" borderId="20" xfId="0" applyFont="1" applyFill="1" applyBorder="1" applyAlignment="1">
      <alignment horizontal="center" vertical="center" wrapText="1" readingOrder="2"/>
    </xf>
    <xf numFmtId="0" fontId="2" fillId="5" borderId="20" xfId="0" applyFont="1" applyFill="1" applyBorder="1" applyAlignment="1">
      <alignment horizontal="center" vertical="center" wrapText="1" readingOrder="2"/>
    </xf>
    <xf numFmtId="0" fontId="11" fillId="2" borderId="20" xfId="0" applyFont="1" applyFill="1" applyBorder="1" applyAlignment="1">
      <alignment horizontal="center" vertical="center" wrapText="1" readingOrder="2"/>
    </xf>
    <xf numFmtId="0" fontId="27" fillId="0" borderId="0" xfId="0" applyFont="1" applyAlignment="1">
      <alignment horizontal="center" vertical="center"/>
    </xf>
    <xf numFmtId="0" fontId="16" fillId="5" borderId="20" xfId="0" applyFont="1" applyFill="1" applyBorder="1" applyAlignment="1">
      <alignment horizontal="center" vertical="center" wrapText="1" readingOrder="2"/>
    </xf>
    <xf numFmtId="0" fontId="11" fillId="2" borderId="44" xfId="0" applyFont="1" applyFill="1" applyBorder="1" applyAlignment="1">
      <alignment horizontal="center" vertical="center" wrapText="1" readingOrder="2"/>
    </xf>
    <xf numFmtId="0" fontId="11" fillId="2" borderId="43" xfId="0" applyFont="1" applyFill="1" applyBorder="1" applyAlignment="1">
      <alignment horizontal="center" vertical="center" wrapText="1" readingOrder="2"/>
    </xf>
    <xf numFmtId="0" fontId="11" fillId="2" borderId="50" xfId="0" applyFont="1" applyFill="1" applyBorder="1" applyAlignment="1">
      <alignment horizontal="center" vertical="center" wrapText="1" readingOrder="2"/>
    </xf>
    <xf numFmtId="0" fontId="11" fillId="2" borderId="51" xfId="0" applyFont="1" applyFill="1" applyBorder="1" applyAlignment="1">
      <alignment horizontal="center" vertical="center" wrapText="1" readingOrder="2"/>
    </xf>
    <xf numFmtId="0" fontId="21" fillId="0" borderId="0" xfId="0" applyFont="1" applyAlignment="1">
      <alignment horizontal="center" vertical="center"/>
    </xf>
    <xf numFmtId="0" fontId="41" fillId="5" borderId="20" xfId="0" applyFont="1" applyFill="1" applyBorder="1" applyAlignment="1">
      <alignment horizontal="center" vertical="center" wrapText="1" readingOrder="2"/>
    </xf>
    <xf numFmtId="0" fontId="41" fillId="5" borderId="17" xfId="0" applyFont="1" applyFill="1" applyBorder="1" applyAlignment="1">
      <alignment horizontal="center" vertical="center" wrapText="1" readingOrder="2"/>
    </xf>
    <xf numFmtId="0" fontId="41" fillId="5" borderId="18" xfId="0" applyFont="1" applyFill="1" applyBorder="1" applyAlignment="1">
      <alignment horizontal="center" vertical="center" wrapText="1" readingOrder="2"/>
    </xf>
    <xf numFmtId="0" fontId="41" fillId="5" borderId="19" xfId="0" applyFont="1" applyFill="1" applyBorder="1" applyAlignment="1">
      <alignment horizontal="center" vertical="center" wrapText="1" readingOrder="2"/>
    </xf>
    <xf numFmtId="0" fontId="32" fillId="0" borderId="17" xfId="0" applyFont="1" applyBorder="1" applyAlignment="1">
      <alignment horizontal="center" vertical="center"/>
    </xf>
    <xf numFmtId="0" fontId="32" fillId="0" borderId="18" xfId="0" applyFont="1" applyBorder="1" applyAlignment="1">
      <alignment horizontal="center" vertical="center"/>
    </xf>
    <xf numFmtId="0" fontId="32" fillId="0" borderId="19" xfId="0" applyFont="1" applyBorder="1" applyAlignment="1">
      <alignment horizontal="center" vertical="center"/>
    </xf>
    <xf numFmtId="0" fontId="17" fillId="5" borderId="20" xfId="0" applyFont="1" applyFill="1" applyBorder="1" applyAlignment="1">
      <alignment horizontal="center" vertical="center" wrapText="1" readingOrder="2"/>
    </xf>
    <xf numFmtId="0" fontId="17" fillId="5" borderId="17" xfId="0" applyFont="1" applyFill="1" applyBorder="1" applyAlignment="1">
      <alignment horizontal="center" vertical="center" wrapText="1" readingOrder="2"/>
    </xf>
    <xf numFmtId="0" fontId="17" fillId="5" borderId="18" xfId="0" applyFont="1" applyFill="1" applyBorder="1" applyAlignment="1">
      <alignment horizontal="center" vertical="center" wrapText="1" readingOrder="2"/>
    </xf>
    <xf numFmtId="0" fontId="17" fillId="5" borderId="19" xfId="0" applyFont="1" applyFill="1" applyBorder="1" applyAlignment="1">
      <alignment horizontal="center" vertical="center" wrapText="1" readingOrder="2"/>
    </xf>
    <xf numFmtId="0" fontId="11" fillId="4" borderId="28" xfId="0" applyFont="1" applyFill="1" applyBorder="1" applyAlignment="1">
      <alignment horizontal="right" vertical="center" wrapText="1" readingOrder="2"/>
    </xf>
    <xf numFmtId="0" fontId="11" fillId="4" borderId="7" xfId="0" applyFont="1" applyFill="1" applyBorder="1" applyAlignment="1">
      <alignment horizontal="right" vertical="center" wrapText="1" readingOrder="2"/>
    </xf>
    <xf numFmtId="0" fontId="11" fillId="4" borderId="5" xfId="0" applyFont="1" applyFill="1" applyBorder="1" applyAlignment="1">
      <alignment horizontal="right" vertical="center" wrapText="1" readingOrder="2"/>
    </xf>
    <xf numFmtId="0" fontId="11" fillId="4" borderId="1" xfId="0" applyFont="1" applyFill="1" applyBorder="1" applyAlignment="1">
      <alignment horizontal="right" vertical="center" wrapText="1" readingOrder="2"/>
    </xf>
    <xf numFmtId="0" fontId="11" fillId="6" borderId="1" xfId="0" applyFont="1" applyFill="1" applyBorder="1" applyAlignment="1">
      <alignment horizontal="right" vertical="center" wrapText="1" readingOrder="2"/>
    </xf>
    <xf numFmtId="0" fontId="11" fillId="6" borderId="5" xfId="0" applyFont="1" applyFill="1" applyBorder="1" applyAlignment="1">
      <alignment horizontal="right" vertical="center" wrapText="1" readingOrder="2"/>
    </xf>
    <xf numFmtId="0" fontId="11" fillId="6" borderId="7" xfId="0" applyFont="1" applyFill="1" applyBorder="1" applyAlignment="1">
      <alignment horizontal="right" vertical="center" wrapText="1" readingOrder="2"/>
    </xf>
    <xf numFmtId="0" fontId="24" fillId="5" borderId="66" xfId="0" applyFont="1" applyFill="1" applyBorder="1" applyAlignment="1">
      <alignment horizontal="center" vertical="center" wrapText="1" readingOrder="2"/>
    </xf>
  </cellXfs>
  <cellStyles count="4">
    <cellStyle name="Hyperlink 2" xfId="3" xr:uid="{00000000-0005-0000-0000-000000000000}"/>
    <cellStyle name="Normal" xfId="0" builtinId="0"/>
    <cellStyle name="Normal 2" xfId="1" xr:uid="{00000000-0005-0000-0000-000002000000}"/>
    <cellStyle name="Normal 2 2" xfId="2" xr:uid="{00000000-0005-0000-0000-000003000000}"/>
  </cellStyles>
  <dxfs count="0"/>
  <tableStyles count="0" defaultTableStyle="TableStyleMedium9" defaultPivotStyle="PivotStyleLight16"/>
  <colors>
    <mruColors>
      <color rgb="FF59CCCF"/>
      <color rgb="FF36B9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6</xdr:row>
      <xdr:rowOff>45243</xdr:rowOff>
    </xdr:from>
    <xdr:to>
      <xdr:col>5</xdr:col>
      <xdr:colOff>1</xdr:colOff>
      <xdr:row>8</xdr:row>
      <xdr:rowOff>9525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984886049" y="2445543"/>
          <a:ext cx="6562725" cy="459582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1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rtl="1"/>
          <a:r>
            <a:rPr lang="ar-IQ" sz="2000" b="1">
              <a:solidFill>
                <a:schemeClr val="bg1"/>
              </a:solidFill>
            </a:rPr>
            <a:t>اولا:</a:t>
          </a:r>
          <a:r>
            <a:rPr lang="ar-IQ" sz="2000" b="1" baseline="0">
              <a:solidFill>
                <a:schemeClr val="bg1"/>
              </a:solidFill>
            </a:rPr>
            <a:t> </a:t>
          </a:r>
          <a:r>
            <a:rPr lang="ar-EG" sz="2000" b="1">
              <a:solidFill>
                <a:schemeClr val="bg1"/>
              </a:solidFill>
            </a:rPr>
            <a:t>أعداد الطلاب المستجدين </a:t>
          </a:r>
          <a:r>
            <a:rPr lang="ar-EG" sz="2000" b="1" u="sng">
              <a:solidFill>
                <a:srgbClr val="FF0000"/>
              </a:solidFill>
            </a:rPr>
            <a:t>المصريين</a:t>
          </a:r>
          <a:r>
            <a:rPr lang="ar-EG" sz="2000" b="1" baseline="0">
              <a:solidFill>
                <a:srgbClr val="FF0000"/>
              </a:solidFill>
            </a:rPr>
            <a:t> </a:t>
          </a:r>
          <a:r>
            <a:rPr lang="ar-EG" sz="2000" b="1">
              <a:solidFill>
                <a:schemeClr val="bg1"/>
              </a:solidFill>
            </a:rPr>
            <a:t>للعام الجامعى </a:t>
          </a:r>
          <a:r>
            <a:rPr kumimoji="0" lang="ar-EG" sz="18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+mn-lt"/>
              <a:ea typeface="+mn-ea"/>
              <a:cs typeface="+mn-cs"/>
            </a:rPr>
            <a:t>2024/2023</a:t>
          </a:r>
          <a:r>
            <a:rPr lang="ar-EG" sz="2000" b="1">
              <a:solidFill>
                <a:schemeClr val="bg1"/>
              </a:solidFill>
            </a:rPr>
            <a:t> </a:t>
          </a:r>
        </a:p>
      </xdr:txBody>
    </xdr:sp>
    <xdr:clientData/>
  </xdr:twoCellAnchor>
  <xdr:twoCellAnchor>
    <xdr:from>
      <xdr:col>0</xdr:col>
      <xdr:colOff>1</xdr:colOff>
      <xdr:row>100</xdr:row>
      <xdr:rowOff>83341</xdr:rowOff>
    </xdr:from>
    <xdr:to>
      <xdr:col>6</xdr:col>
      <xdr:colOff>28575</xdr:colOff>
      <xdr:row>102</xdr:row>
      <xdr:rowOff>240503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983762100" y="32392141"/>
          <a:ext cx="11277599" cy="690562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1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rtl="1"/>
          <a:r>
            <a:rPr lang="ar-EG" sz="2500" b="1">
              <a:solidFill>
                <a:schemeClr val="bg1"/>
              </a:solidFill>
            </a:rPr>
            <a:t>بيان بأعداد الطلاب المستجدين </a:t>
          </a:r>
          <a:r>
            <a:rPr lang="ar-EG" sz="2500" b="1" u="sng">
              <a:solidFill>
                <a:srgbClr val="FF0000"/>
              </a:solidFill>
            </a:rPr>
            <a:t>الوافدين</a:t>
          </a:r>
          <a:r>
            <a:rPr lang="ar-EG" sz="2500" b="1" baseline="0">
              <a:solidFill>
                <a:srgbClr val="FF0000"/>
              </a:solidFill>
            </a:rPr>
            <a:t> </a:t>
          </a:r>
          <a:r>
            <a:rPr lang="ar-EG" sz="2500" b="1">
              <a:solidFill>
                <a:schemeClr val="bg1"/>
              </a:solidFill>
            </a:rPr>
            <a:t>للعام الجامعى </a:t>
          </a:r>
          <a:r>
            <a:rPr kumimoji="0" lang="ar-EG" sz="25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+mn-lt"/>
              <a:ea typeface="+mn-ea"/>
              <a:cs typeface="+mn-cs"/>
            </a:rPr>
            <a:t>2024/2023</a:t>
          </a:r>
          <a:r>
            <a:rPr lang="ar-EG" sz="2500" b="1">
              <a:solidFill>
                <a:schemeClr val="bg1"/>
              </a:solidFill>
            </a:rPr>
            <a:t>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3</xdr:row>
      <xdr:rowOff>219076</xdr:rowOff>
    </xdr:from>
    <xdr:to>
      <xdr:col>20</xdr:col>
      <xdr:colOff>0</xdr:colOff>
      <xdr:row>6</xdr:row>
      <xdr:rowOff>222779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975475350" y="2505076"/>
          <a:ext cx="24669751" cy="860953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1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ar-EG" sz="3000" b="1"/>
            <a:t>بيان بأعداد الطلاب المقيدين (مصرى) بالفرق الدراسية للعام الجامعى </a:t>
          </a:r>
          <a:r>
            <a:rPr kumimoji="0" lang="ar-EG" sz="30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+mn-lt"/>
              <a:ea typeface="+mn-ea"/>
              <a:cs typeface="+mn-cs"/>
            </a:rPr>
            <a:t>2024/2023</a:t>
          </a:r>
          <a:endParaRPr lang="ar-EG" sz="3000" b="1"/>
        </a:p>
      </xdr:txBody>
    </xdr:sp>
    <xdr:clientData/>
  </xdr:twoCellAnchor>
  <xdr:twoCellAnchor>
    <xdr:from>
      <xdr:col>0</xdr:col>
      <xdr:colOff>57149</xdr:colOff>
      <xdr:row>188</xdr:row>
      <xdr:rowOff>13757</xdr:rowOff>
    </xdr:from>
    <xdr:to>
      <xdr:col>20</xdr:col>
      <xdr:colOff>21167</xdr:colOff>
      <xdr:row>190</xdr:row>
      <xdr:rowOff>230450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9975454183" y="55277807"/>
          <a:ext cx="24690918" cy="788193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1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ar-EG" sz="3000" b="1"/>
            <a:t>بيان بأعداد الطلاب المقيدين (وافد) بالفرق الدراسية للعام الجامعى   </a:t>
          </a:r>
          <a:r>
            <a:rPr kumimoji="0" lang="ar-EG" sz="30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+mn-lt"/>
              <a:ea typeface="+mn-ea"/>
              <a:cs typeface="+mn-cs"/>
            </a:rPr>
            <a:t>2024/2023</a:t>
          </a:r>
          <a:endParaRPr lang="ar-EG" sz="30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8</xdr:row>
      <xdr:rowOff>0</xdr:rowOff>
    </xdr:from>
    <xdr:ext cx="184731" cy="888641"/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1236333944" y="2438400"/>
          <a:ext cx="184731" cy="88864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ar-EG" sz="5400" b="1" cap="none" spc="300">
            <a:ln w="11430" cmpd="sng">
              <a:solidFill>
                <a:schemeClr val="accent1">
                  <a:tint val="10000"/>
                </a:schemeClr>
              </a:solidFill>
              <a:prstDash val="solid"/>
              <a:miter lim="800000"/>
            </a:ln>
            <a:gradFill>
              <a:gsLst>
                <a:gs pos="10000">
                  <a:schemeClr val="accent1">
                    <a:tint val="83000"/>
                    <a:shade val="100000"/>
                    <a:satMod val="200000"/>
                  </a:schemeClr>
                </a:gs>
                <a:gs pos="75000">
                  <a:schemeClr val="accent1">
                    <a:tint val="100000"/>
                    <a:shade val="50000"/>
                    <a:satMod val="150000"/>
                  </a:schemeClr>
                </a:gs>
              </a:gsLst>
              <a:lin ang="5400000"/>
            </a:gradFill>
            <a:effectLst>
              <a:glow rad="45500">
                <a:schemeClr val="accent1">
                  <a:satMod val="220000"/>
                  <a:alpha val="35000"/>
                </a:schemeClr>
              </a:glow>
            </a:effectLst>
          </a:endParaRPr>
        </a:p>
      </xdr:txBody>
    </xdr:sp>
    <xdr:clientData/>
  </xdr:oneCellAnchor>
  <xdr:twoCellAnchor>
    <xdr:from>
      <xdr:col>0</xdr:col>
      <xdr:colOff>0</xdr:colOff>
      <xdr:row>6</xdr:row>
      <xdr:rowOff>118110</xdr:rowOff>
    </xdr:from>
    <xdr:to>
      <xdr:col>5</xdr:col>
      <xdr:colOff>9525</xdr:colOff>
      <xdr:row>8</xdr:row>
      <xdr:rowOff>171450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1233975500" y="2042160"/>
          <a:ext cx="9077325" cy="567690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1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ar-EG" sz="2000" b="1"/>
            <a:t> بيان بأعداد الطلاب الخريجين</a:t>
          </a:r>
          <a:r>
            <a:rPr lang="ar-EG" sz="2000" b="1" baseline="0"/>
            <a:t> </a:t>
          </a:r>
          <a:r>
            <a:rPr lang="ar-EG" sz="2000" b="1"/>
            <a:t>( مصريين</a:t>
          </a:r>
          <a:r>
            <a:rPr lang="ar-EG" sz="2000" b="1" baseline="0"/>
            <a:t>) للعام الجامعى 2023/2024م</a:t>
          </a:r>
          <a:endParaRPr lang="ar-EG" sz="2000" b="1"/>
        </a:p>
      </xdr:txBody>
    </xdr:sp>
    <xdr:clientData/>
  </xdr:twoCellAnchor>
  <xdr:oneCellAnchor>
    <xdr:from>
      <xdr:col>3</xdr:col>
      <xdr:colOff>590549</xdr:colOff>
      <xdr:row>9</xdr:row>
      <xdr:rowOff>62896</xdr:rowOff>
    </xdr:from>
    <xdr:ext cx="184731" cy="888641"/>
    <xdr:sp macro="" textlink="">
      <xdr:nvSpPr>
        <xdr:cNvPr id="4" name="Rectangle 26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1235743395" y="2767996"/>
          <a:ext cx="184731" cy="88864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ar-EG" sz="5400" b="1" cap="none" spc="300">
            <a:ln w="11430" cmpd="sng">
              <a:solidFill>
                <a:schemeClr val="accent1">
                  <a:tint val="10000"/>
                </a:schemeClr>
              </a:solidFill>
              <a:prstDash val="solid"/>
              <a:miter lim="800000"/>
            </a:ln>
            <a:gradFill>
              <a:gsLst>
                <a:gs pos="10000">
                  <a:schemeClr val="accent1">
                    <a:tint val="83000"/>
                    <a:shade val="100000"/>
                    <a:satMod val="200000"/>
                  </a:schemeClr>
                </a:gs>
                <a:gs pos="75000">
                  <a:schemeClr val="accent1">
                    <a:tint val="100000"/>
                    <a:shade val="50000"/>
                    <a:satMod val="150000"/>
                  </a:schemeClr>
                </a:gs>
              </a:gsLst>
              <a:lin ang="5400000"/>
            </a:gradFill>
            <a:effectLst>
              <a:glow rad="45500">
                <a:schemeClr val="accent1">
                  <a:satMod val="220000"/>
                  <a:alpha val="35000"/>
                </a:schemeClr>
              </a:glow>
            </a:effectLst>
          </a:endParaRPr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184731" cy="888641"/>
    <xdr:sp macro="" textlink="">
      <xdr:nvSpPr>
        <xdr:cNvPr id="5" name="Rectangle 3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1236333944" y="104070150"/>
          <a:ext cx="184731" cy="88864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ar-EG" sz="5400" b="1" cap="none" spc="300">
            <a:ln w="11430" cmpd="sng">
              <a:solidFill>
                <a:schemeClr val="accent1">
                  <a:tint val="10000"/>
                </a:schemeClr>
              </a:solidFill>
              <a:prstDash val="solid"/>
              <a:miter lim="800000"/>
            </a:ln>
            <a:gradFill>
              <a:gsLst>
                <a:gs pos="10000">
                  <a:schemeClr val="accent1">
                    <a:tint val="83000"/>
                    <a:shade val="100000"/>
                    <a:satMod val="200000"/>
                  </a:schemeClr>
                </a:gs>
                <a:gs pos="75000">
                  <a:schemeClr val="accent1">
                    <a:tint val="100000"/>
                    <a:shade val="50000"/>
                    <a:satMod val="150000"/>
                  </a:schemeClr>
                </a:gs>
              </a:gsLst>
              <a:lin ang="5400000"/>
            </a:gradFill>
            <a:effectLst>
              <a:glow rad="45500">
                <a:schemeClr val="accent1">
                  <a:satMod val="220000"/>
                  <a:alpha val="35000"/>
                </a:schemeClr>
              </a:glow>
            </a:effectLst>
          </a:endParaRPr>
        </a:p>
      </xdr:txBody>
    </xdr:sp>
    <xdr:clientData/>
  </xdr:oneCellAnchor>
  <xdr:oneCellAnchor>
    <xdr:from>
      <xdr:col>3</xdr:col>
      <xdr:colOff>590549</xdr:colOff>
      <xdr:row>340</xdr:row>
      <xdr:rowOff>0</xdr:rowOff>
    </xdr:from>
    <xdr:ext cx="184731" cy="888641"/>
    <xdr:sp macro="" textlink="">
      <xdr:nvSpPr>
        <xdr:cNvPr id="6" name="Rectangle 26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1235743395" y="104070150"/>
          <a:ext cx="184731" cy="88864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ar-EG" sz="5400" b="1" cap="none" spc="300">
            <a:ln w="11430" cmpd="sng">
              <a:solidFill>
                <a:schemeClr val="accent1">
                  <a:tint val="10000"/>
                </a:schemeClr>
              </a:solidFill>
              <a:prstDash val="solid"/>
              <a:miter lim="800000"/>
            </a:ln>
            <a:gradFill>
              <a:gsLst>
                <a:gs pos="10000">
                  <a:schemeClr val="accent1">
                    <a:tint val="83000"/>
                    <a:shade val="100000"/>
                    <a:satMod val="200000"/>
                  </a:schemeClr>
                </a:gs>
                <a:gs pos="75000">
                  <a:schemeClr val="accent1">
                    <a:tint val="100000"/>
                    <a:shade val="50000"/>
                    <a:satMod val="150000"/>
                  </a:schemeClr>
                </a:gs>
              </a:gsLst>
              <a:lin ang="5400000"/>
            </a:gradFill>
            <a:effectLst>
              <a:glow rad="45500">
                <a:schemeClr val="accent1">
                  <a:satMod val="220000"/>
                  <a:alpha val="35000"/>
                </a:schemeClr>
              </a:glow>
            </a:effectLst>
          </a:endParaRPr>
        </a:p>
      </xdr:txBody>
    </xdr:sp>
    <xdr:clientData/>
  </xdr:oneCellAnchor>
  <xdr:oneCellAnchor>
    <xdr:from>
      <xdr:col>3</xdr:col>
      <xdr:colOff>0</xdr:colOff>
      <xdr:row>341</xdr:row>
      <xdr:rowOff>0</xdr:rowOff>
    </xdr:from>
    <xdr:ext cx="184731" cy="888641"/>
    <xdr:sp macro="" textlink="">
      <xdr:nvSpPr>
        <xdr:cNvPr id="7" name="Rectangle 3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11236333944" y="104251125"/>
          <a:ext cx="184731" cy="88864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ar-EG" sz="5400" b="1" cap="none" spc="300">
            <a:ln w="11430" cmpd="sng">
              <a:solidFill>
                <a:schemeClr val="accent1">
                  <a:tint val="10000"/>
                </a:schemeClr>
              </a:solidFill>
              <a:prstDash val="solid"/>
              <a:miter lim="800000"/>
            </a:ln>
            <a:gradFill>
              <a:gsLst>
                <a:gs pos="10000">
                  <a:schemeClr val="accent1">
                    <a:tint val="83000"/>
                    <a:shade val="100000"/>
                    <a:satMod val="200000"/>
                  </a:schemeClr>
                </a:gs>
                <a:gs pos="75000">
                  <a:schemeClr val="accent1">
                    <a:tint val="100000"/>
                    <a:shade val="50000"/>
                    <a:satMod val="150000"/>
                  </a:schemeClr>
                </a:gs>
              </a:gsLst>
              <a:lin ang="5400000"/>
            </a:gradFill>
            <a:effectLst>
              <a:glow rad="45500">
                <a:schemeClr val="accent1">
                  <a:satMod val="220000"/>
                  <a:alpha val="35000"/>
                </a:schemeClr>
              </a:glow>
            </a:effectLst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4</xdr:row>
      <xdr:rowOff>103597</xdr:rowOff>
    </xdr:from>
    <xdr:to>
      <xdr:col>14</xdr:col>
      <xdr:colOff>2</xdr:colOff>
      <xdr:row>7</xdr:row>
      <xdr:rowOff>128426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9810610869" y="2297558"/>
          <a:ext cx="13081680" cy="827497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1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ar-EG" sz="2500" b="1">
              <a:solidFill>
                <a:schemeClr val="bg1"/>
              </a:solidFill>
            </a:rPr>
            <a:t>بيان بأعضاء هيئة التدريس والهيئة المعاونة </a:t>
          </a:r>
          <a:r>
            <a:rPr lang="ar-IQ" sz="2500" b="1">
              <a:solidFill>
                <a:schemeClr val="bg1"/>
              </a:solidFill>
            </a:rPr>
            <a:t> القوة الفعلية </a:t>
          </a:r>
          <a:r>
            <a:rPr lang="ar-EG" sz="2500" b="1">
              <a:solidFill>
                <a:schemeClr val="bg1"/>
              </a:solidFill>
            </a:rPr>
            <a:t>للعام الجامعى</a:t>
          </a:r>
          <a:r>
            <a:rPr lang="ar-EG" sz="2500" b="1" baseline="0">
              <a:solidFill>
                <a:schemeClr val="bg1"/>
              </a:solidFill>
            </a:rPr>
            <a:t> </a:t>
          </a:r>
          <a:r>
            <a:rPr kumimoji="0" lang="ar-EG" sz="25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+mn-lt"/>
              <a:ea typeface="+mn-ea"/>
              <a:cs typeface="+mn-cs"/>
            </a:rPr>
            <a:t>2024/2023</a:t>
          </a:r>
          <a:endParaRPr lang="ar-EG" sz="2500" b="1">
            <a:solidFill>
              <a:schemeClr val="bg1"/>
            </a:solidFill>
          </a:endParaRPr>
        </a:p>
      </xdr:txBody>
    </xdr:sp>
    <xdr:clientData/>
  </xdr:twoCellAnchor>
  <xdr:oneCellAnchor>
    <xdr:from>
      <xdr:col>4</xdr:col>
      <xdr:colOff>371476</xdr:colOff>
      <xdr:row>1</xdr:row>
      <xdr:rowOff>28576</xdr:rowOff>
    </xdr:from>
    <xdr:ext cx="4333874" cy="446212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9980656950" y="211456"/>
          <a:ext cx="4333874" cy="44621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ar-EG" sz="2400" b="1" cap="none" spc="0">
            <a:ln w="31550" cmpd="sng">
              <a:gradFill>
                <a:gsLst>
                  <a:gs pos="25000">
                    <a:schemeClr val="accent1">
                      <a:shade val="25000"/>
                      <a:satMod val="190000"/>
                    </a:schemeClr>
                  </a:gs>
                  <a:gs pos="80000">
                    <a:schemeClr val="accent1">
                      <a:tint val="75000"/>
                      <a:satMod val="190000"/>
                    </a:schemeClr>
                  </a:gs>
                </a:gsLst>
                <a:lin ang="5400000"/>
              </a:gradFill>
              <a:prstDash val="solid"/>
            </a:ln>
            <a:solidFill>
              <a:srgbClr val="FFFFFF"/>
            </a:solidFill>
            <a:effectLst>
              <a:outerShdw blurRad="41275" dist="12700" dir="120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12</xdr:col>
      <xdr:colOff>6794</xdr:colOff>
      <xdr:row>1</xdr:row>
      <xdr:rowOff>47626</xdr:rowOff>
    </xdr:from>
    <xdr:ext cx="2822131" cy="888641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9977199375" y="230506"/>
          <a:ext cx="2822131" cy="88864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ar-EG" sz="5400" b="1" cap="none" spc="0">
            <a:ln w="31550" cmpd="sng">
              <a:gradFill>
                <a:gsLst>
                  <a:gs pos="25000">
                    <a:schemeClr val="accent1">
                      <a:shade val="25000"/>
                      <a:satMod val="190000"/>
                    </a:schemeClr>
                  </a:gs>
                  <a:gs pos="80000">
                    <a:schemeClr val="accent1">
                      <a:tint val="75000"/>
                      <a:satMod val="190000"/>
                    </a:schemeClr>
                  </a:gs>
                </a:gsLst>
                <a:lin ang="5400000"/>
              </a:gradFill>
              <a:prstDash val="solid"/>
            </a:ln>
            <a:solidFill>
              <a:srgbClr val="FFFFFF"/>
            </a:solidFill>
            <a:effectLst>
              <a:outerShdw blurRad="41275" dist="12700" dir="120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15</xdr:col>
      <xdr:colOff>367719</xdr:colOff>
      <xdr:row>2</xdr:row>
      <xdr:rowOff>0</xdr:rowOff>
    </xdr:from>
    <xdr:ext cx="184731" cy="25455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9978203310" y="48958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1" anchor="t">
          <a:spAutoFit/>
        </a:bodyPr>
        <a:lstStyle/>
        <a:p>
          <a:pPr algn="r" rtl="1"/>
          <a:endParaRPr lang="ar-EG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15876</xdr:colOff>
      <xdr:row>3</xdr:row>
      <xdr:rowOff>100029</xdr:rowOff>
    </xdr:from>
    <xdr:to>
      <xdr:col>11</xdr:col>
      <xdr:colOff>19050</xdr:colOff>
      <xdr:row>5</xdr:row>
      <xdr:rowOff>309578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1541061500" y="3148029"/>
          <a:ext cx="21301074" cy="971549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1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ar-EG" sz="3000" b="1">
              <a:latin typeface="+mn-lt"/>
            </a:rPr>
            <a:t>بيان بأعداد الطلاب </a:t>
          </a:r>
          <a:r>
            <a:rPr lang="ar-IQ" sz="3000" b="1">
              <a:latin typeface="+mn-lt"/>
            </a:rPr>
            <a:t> المقيدين</a:t>
          </a:r>
          <a:r>
            <a:rPr lang="ar-EG" sz="3000" b="1">
              <a:latin typeface="+mn-lt"/>
            </a:rPr>
            <a:t> (</a:t>
          </a:r>
          <a:r>
            <a:rPr lang="ar-IQ" sz="3000" b="1">
              <a:latin typeface="+mn-lt"/>
            </a:rPr>
            <a:t>المصريين</a:t>
          </a:r>
          <a:r>
            <a:rPr lang="ar-EG" sz="3000" b="1">
              <a:latin typeface="+mn-lt"/>
            </a:rPr>
            <a:t> - </a:t>
          </a:r>
          <a:r>
            <a:rPr lang="ar-IQ" sz="3000" b="1">
              <a:latin typeface="+mn-lt"/>
            </a:rPr>
            <a:t>الوافدين</a:t>
          </a:r>
          <a:r>
            <a:rPr lang="ar-EG" sz="3000" b="1">
              <a:latin typeface="+mn-lt"/>
            </a:rPr>
            <a:t>) بالدراسات العليا</a:t>
          </a:r>
          <a:r>
            <a:rPr lang="ar-EG" sz="3000" b="1" baseline="0">
              <a:latin typeface="+mn-lt"/>
            </a:rPr>
            <a:t> </a:t>
          </a:r>
          <a:r>
            <a:rPr lang="ar-EG" sz="3000" b="1">
              <a:latin typeface="+mn-lt"/>
            </a:rPr>
            <a:t>للعام الجامعى 2024/2023</a:t>
          </a:r>
        </a:p>
      </xdr:txBody>
    </xdr:sp>
    <xdr:clientData/>
  </xdr:twoCellAnchor>
  <xdr:twoCellAnchor>
    <xdr:from>
      <xdr:col>0</xdr:col>
      <xdr:colOff>0</xdr:colOff>
      <xdr:row>308</xdr:row>
      <xdr:rowOff>202050</xdr:rowOff>
    </xdr:from>
    <xdr:to>
      <xdr:col>12</xdr:col>
      <xdr:colOff>0</xdr:colOff>
      <xdr:row>310</xdr:row>
      <xdr:rowOff>316349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11539918500" y="119778900"/>
          <a:ext cx="22459950" cy="876299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1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ar-EG" sz="3000" b="1"/>
            <a:t>بيان بأعداد الطلاب (المقيدين) بالدراسات العليا (الوافدين) للعام الجامعى 2024/2023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85272</xdr:rowOff>
    </xdr:from>
    <xdr:to>
      <xdr:col>10</xdr:col>
      <xdr:colOff>824107</xdr:colOff>
      <xdr:row>5</xdr:row>
      <xdr:rowOff>294821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9877315268" y="3228522"/>
          <a:ext cx="16778482" cy="908049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1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ar-EG" sz="3000" b="1"/>
            <a:t>بيان بأعداد الطلاب  خريجي</a:t>
          </a:r>
          <a:r>
            <a:rPr lang="ar-EG" sz="3000" b="1" baseline="0"/>
            <a:t> </a:t>
          </a:r>
          <a:r>
            <a:rPr lang="ar-EG" sz="3000" b="1"/>
            <a:t>الدراسات العليا</a:t>
          </a:r>
          <a:r>
            <a:rPr lang="ar-EG" sz="3000" b="1" baseline="0"/>
            <a:t> (مصرى - وافد) </a:t>
          </a:r>
          <a:r>
            <a:rPr lang="ar-EG" sz="3000" b="1"/>
            <a:t>للعام الجامعى </a:t>
          </a:r>
          <a:r>
            <a:rPr lang="ar-IQ" sz="3000" b="1"/>
            <a:t>2022-2023</a:t>
          </a:r>
          <a:endParaRPr lang="ar-EG" sz="3000" b="1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628650</xdr:colOff>
      <xdr:row>55</xdr:row>
      <xdr:rowOff>0</xdr:rowOff>
    </xdr:from>
    <xdr:to>
      <xdr:col>8</xdr:col>
      <xdr:colOff>447675</xdr:colOff>
      <xdr:row>55</xdr:row>
      <xdr:rowOff>60325</xdr:rowOff>
    </xdr:to>
    <xdr:sp macro="" textlink="">
      <xdr:nvSpPr>
        <xdr:cNvPr id="3" name="Footer Placeholder 1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>
          <a:spLocks noGrp="1"/>
        </xdr:cNvSpPr>
      </xdr:nvSpPr>
      <xdr:spPr>
        <a:xfrm>
          <a:off x="11229470175" y="5924550"/>
          <a:ext cx="1409700" cy="184150"/>
        </a:xfrm>
        <a:prstGeom prst="rect">
          <a:avLst/>
        </a:prstGeom>
      </xdr:spPr>
      <xdr:txBody>
        <a:bodyPr vert="horz" wrap="square" lIns="91440" tIns="45720" rIns="91440" bIns="45720" rtlCol="0" anchor="ctr"/>
        <a:lstStyle>
          <a:defPPr>
            <a:defRPr lang="en-US"/>
          </a:defPPr>
          <a:lvl1pPr marL="0" algn="ctr" defTabSz="914400" rtl="0" eaLnBrk="1" latinLnBrk="0" hangingPunct="1">
            <a:defRPr sz="12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1050" b="1"/>
        </a:p>
      </xdr:txBody>
    </xdr:sp>
    <xdr:clientData/>
  </xdr:twoCellAnchor>
  <xdr:twoCellAnchor>
    <xdr:from>
      <xdr:col>0</xdr:col>
      <xdr:colOff>0</xdr:colOff>
      <xdr:row>2</xdr:row>
      <xdr:rowOff>180975</xdr:rowOff>
    </xdr:from>
    <xdr:to>
      <xdr:col>22</xdr:col>
      <xdr:colOff>11206</xdr:colOff>
      <xdr:row>4</xdr:row>
      <xdr:rowOff>277346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9974263994" y="2524125"/>
          <a:ext cx="21690106" cy="629771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1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ar-EG" sz="3000" b="1"/>
            <a:t> برامج</a:t>
          </a:r>
          <a:r>
            <a:rPr lang="ar-EG" sz="3000" b="1" baseline="0"/>
            <a:t> الساعات المعتمدة</a:t>
          </a:r>
          <a:r>
            <a:rPr lang="ar-EG" sz="3000" b="1"/>
            <a:t> (البرامج المميزة ) </a:t>
          </a:r>
          <a:r>
            <a:rPr kumimoji="0" lang="ar-EG" sz="30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+mn-lt"/>
              <a:ea typeface="+mn-ea"/>
              <a:cs typeface="+mn-cs"/>
            </a:rPr>
            <a:t>للعام الجامعى 2024/2023</a:t>
          </a:r>
          <a:r>
            <a:rPr lang="ar-EG" sz="3000" b="1" i="0" kern="1200">
              <a:solidFill>
                <a:schemeClr val="lt1"/>
              </a:solidFill>
              <a:latin typeface="+mn-lt"/>
              <a:ea typeface="+mn-ea"/>
              <a:cs typeface="+mn-cs"/>
            </a:rPr>
            <a:t>   </a:t>
          </a:r>
          <a:r>
            <a:rPr lang="ar-EG" sz="3000" b="1" kern="1200">
              <a:solidFill>
                <a:schemeClr val="lt1"/>
              </a:solidFill>
              <a:latin typeface="+mn-lt"/>
              <a:ea typeface="+mn-ea"/>
              <a:cs typeface="+mn-cs"/>
            </a:rPr>
            <a:t> </a:t>
          </a:r>
          <a:endParaRPr lang="en-US" sz="3000" b="1" kern="12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66675</xdr:rowOff>
    </xdr:from>
    <xdr:to>
      <xdr:col>23</xdr:col>
      <xdr:colOff>9524</xdr:colOff>
      <xdr:row>4</xdr:row>
      <xdr:rowOff>219075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9973389376" y="2124075"/>
          <a:ext cx="18649949" cy="666750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1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rtl="1"/>
          <a:r>
            <a:rPr lang="ar-EG" sz="3000" b="1" i="0" kern="1200">
              <a:solidFill>
                <a:schemeClr val="lt1"/>
              </a:solidFill>
              <a:latin typeface="+mn-lt"/>
              <a:ea typeface="+mn-ea"/>
              <a:cs typeface="+mn-cs"/>
            </a:rPr>
            <a:t>بيان بأعداد الطلاب</a:t>
          </a:r>
          <a:r>
            <a:rPr lang="ar-EG" sz="3000" b="1" i="0" kern="1200" baseline="0">
              <a:solidFill>
                <a:schemeClr val="lt1"/>
              </a:solidFill>
              <a:latin typeface="+mn-lt"/>
              <a:ea typeface="+mn-ea"/>
              <a:cs typeface="+mn-cs"/>
            </a:rPr>
            <a:t> ذوى الإحتياجات الخاصة </a:t>
          </a:r>
          <a:r>
            <a:rPr kumimoji="0" lang="ar-EG" sz="30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+mn-lt"/>
              <a:ea typeface="+mn-ea"/>
              <a:cs typeface="+mn-cs"/>
            </a:rPr>
            <a:t>للعام </a:t>
          </a:r>
          <a:r>
            <a:rPr kumimoji="0" lang="ar-EG" sz="30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+mn-lt"/>
              <a:ea typeface="+mn-ea"/>
              <a:cs typeface="+mn-cs"/>
            </a:rPr>
            <a:t>الجامعى 2024/2023</a:t>
          </a:r>
          <a:r>
            <a:rPr kumimoji="0" lang="ar-EG" sz="3000" b="1" i="0" u="none" strike="noStrike" kern="120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endParaRPr lang="en-US" sz="3000" b="1" kern="12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400050</xdr:colOff>
      <xdr:row>32</xdr:row>
      <xdr:rowOff>9525</xdr:rowOff>
    </xdr:from>
    <xdr:to>
      <xdr:col>3</xdr:col>
      <xdr:colOff>0</xdr:colOff>
      <xdr:row>34</xdr:row>
      <xdr:rowOff>0</xdr:rowOff>
    </xdr:to>
    <xdr:sp macro="" textlink="">
      <xdr:nvSpPr>
        <xdr:cNvPr id="3" name="Footer Placeholder 3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>
          <a:spLocks noGrp="1"/>
        </xdr:cNvSpPr>
      </xdr:nvSpPr>
      <xdr:spPr>
        <a:xfrm>
          <a:off x="11225288700" y="4381500"/>
          <a:ext cx="7896225" cy="555625"/>
        </a:xfrm>
        <a:prstGeom prst="rect">
          <a:avLst/>
        </a:prstGeom>
      </xdr:spPr>
      <xdr:txBody>
        <a:bodyPr vert="horz" wrap="square" lIns="91440" tIns="45720" rIns="91440" bIns="45720" rtlCol="0" anchor="ctr"/>
        <a:lstStyle>
          <a:defPPr>
            <a:defRPr lang="en-US"/>
          </a:defPPr>
          <a:lvl1pPr marL="0" algn="ctr" defTabSz="914400" rtl="0" eaLnBrk="1" latinLnBrk="0" hangingPunct="1">
            <a:defRPr sz="12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1400" b="1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628650</xdr:colOff>
      <xdr:row>104</xdr:row>
      <xdr:rowOff>57150</xdr:rowOff>
    </xdr:from>
    <xdr:to>
      <xdr:col>7</xdr:col>
      <xdr:colOff>447675</xdr:colOff>
      <xdr:row>105</xdr:row>
      <xdr:rowOff>60325</xdr:rowOff>
    </xdr:to>
    <xdr:sp macro="" textlink="">
      <xdr:nvSpPr>
        <xdr:cNvPr id="4" name="Footer Placeholder 1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>
          <a:spLocks noGrp="1"/>
        </xdr:cNvSpPr>
      </xdr:nvSpPr>
      <xdr:spPr>
        <a:xfrm>
          <a:off x="11227107975" y="6124575"/>
          <a:ext cx="1238250" cy="184150"/>
        </a:xfrm>
        <a:prstGeom prst="rect">
          <a:avLst/>
        </a:prstGeom>
      </xdr:spPr>
      <xdr:txBody>
        <a:bodyPr vert="horz" wrap="square" lIns="91440" tIns="45720" rIns="91440" bIns="45720" rtlCol="0" anchor="ctr"/>
        <a:lstStyle>
          <a:defPPr>
            <a:defRPr lang="en-US"/>
          </a:defPPr>
          <a:lvl1pPr marL="0" algn="ctr" defTabSz="914400" rtl="0" eaLnBrk="1" latinLnBrk="0" hangingPunct="1">
            <a:defRPr sz="12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1050" b="1"/>
        </a:p>
      </xdr:txBody>
    </xdr:sp>
    <xdr:clientData/>
  </xdr:twoCellAnchor>
  <xdr:twoCellAnchor>
    <xdr:from>
      <xdr:col>0</xdr:col>
      <xdr:colOff>400050</xdr:colOff>
      <xdr:row>84</xdr:row>
      <xdr:rowOff>9525</xdr:rowOff>
    </xdr:from>
    <xdr:to>
      <xdr:col>3</xdr:col>
      <xdr:colOff>0</xdr:colOff>
      <xdr:row>86</xdr:row>
      <xdr:rowOff>0</xdr:rowOff>
    </xdr:to>
    <xdr:sp macro="" textlink="">
      <xdr:nvSpPr>
        <xdr:cNvPr id="8" name="Footer Placeholder 3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>
          <a:spLocks noGrp="1"/>
        </xdr:cNvSpPr>
      </xdr:nvSpPr>
      <xdr:spPr>
        <a:xfrm>
          <a:off x="9983876400" y="11877675"/>
          <a:ext cx="4171950" cy="619125"/>
        </a:xfrm>
        <a:prstGeom prst="rect">
          <a:avLst/>
        </a:prstGeom>
      </xdr:spPr>
      <xdr:txBody>
        <a:bodyPr vert="horz" wrap="square" lIns="91440" tIns="45720" rIns="91440" bIns="45720" rtlCol="0" anchor="ctr"/>
        <a:lstStyle>
          <a:defPPr>
            <a:defRPr lang="en-US"/>
          </a:defPPr>
          <a:lvl1pPr marL="0" algn="ctr" defTabSz="914400" rtl="0" eaLnBrk="1" latinLnBrk="0" hangingPunct="1">
            <a:defRPr sz="1200" kern="1200">
              <a:solidFill>
                <a:schemeClr val="tx1">
                  <a:tint val="75000"/>
                </a:schemeClr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1400" b="1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4:L135"/>
  <sheetViews>
    <sheetView rightToLeft="1" topLeftCell="A105" zoomScaleNormal="100" workbookViewId="0">
      <selection activeCell="A97" sqref="A97"/>
    </sheetView>
  </sheetViews>
  <sheetFormatPr defaultColWidth="9.25" defaultRowHeight="20.25" x14ac:dyDescent="0.2"/>
  <cols>
    <col min="1" max="1" width="21.25" style="17" customWidth="1"/>
    <col min="2" max="2" width="17.875" style="268" customWidth="1"/>
    <col min="3" max="3" width="15.625" style="17" customWidth="1"/>
    <col min="4" max="4" width="11.5" style="17" customWidth="1"/>
    <col min="5" max="5" width="12.375" style="17" customWidth="1"/>
    <col min="6" max="6" width="16.375" style="17" customWidth="1"/>
    <col min="7" max="7" width="5.625" style="17" customWidth="1"/>
    <col min="8" max="16384" width="9.25" style="17"/>
  </cols>
  <sheetData>
    <row r="4" spans="1:12" ht="27.75" x14ac:dyDescent="0.2">
      <c r="A4" s="383" t="s">
        <v>17</v>
      </c>
      <c r="B4" s="383"/>
      <c r="C4" s="383"/>
      <c r="D4" s="383"/>
      <c r="E4" s="383"/>
    </row>
    <row r="5" spans="1:12" ht="1.5" customHeight="1" thickBot="1" x14ac:dyDescent="0.25">
      <c r="A5" s="16"/>
      <c r="B5" s="267"/>
    </row>
    <row r="6" spans="1:12" ht="57" customHeight="1" thickTop="1" thickBot="1" x14ac:dyDescent="0.25">
      <c r="A6" s="380" t="s">
        <v>23</v>
      </c>
      <c r="B6" s="381"/>
      <c r="C6" s="381"/>
      <c r="D6" s="381"/>
      <c r="E6" s="382"/>
    </row>
    <row r="7" spans="1:12" ht="21" thickTop="1" x14ac:dyDescent="0.2">
      <c r="A7" s="5"/>
      <c r="C7" s="18"/>
      <c r="D7" s="18"/>
      <c r="E7" s="18"/>
      <c r="F7" s="18"/>
      <c r="G7" s="18"/>
      <c r="H7" s="18"/>
      <c r="I7" s="18"/>
      <c r="J7" s="18"/>
      <c r="K7" s="18"/>
      <c r="L7" s="18"/>
    </row>
    <row r="8" spans="1:12" ht="21" thickBot="1" x14ac:dyDescent="0.25">
      <c r="A8" s="379"/>
      <c r="B8" s="379"/>
      <c r="C8" s="379"/>
      <c r="D8" s="379"/>
    </row>
    <row r="9" spans="1:12" ht="17.25" customHeight="1" thickTop="1" thickBot="1" x14ac:dyDescent="0.25">
      <c r="A9" s="376" t="s">
        <v>1</v>
      </c>
      <c r="B9" s="377" t="s">
        <v>16</v>
      </c>
      <c r="C9" s="378" t="s">
        <v>22</v>
      </c>
      <c r="D9" s="378"/>
      <c r="E9" s="378"/>
    </row>
    <row r="10" spans="1:12" ht="15" customHeight="1" thickTop="1" thickBot="1" x14ac:dyDescent="0.25">
      <c r="A10" s="376"/>
      <c r="B10" s="377"/>
      <c r="C10" s="378"/>
      <c r="D10" s="378"/>
      <c r="E10" s="378"/>
    </row>
    <row r="11" spans="1:12" ht="19.5" customHeight="1" thickTop="1" thickBot="1" x14ac:dyDescent="0.25">
      <c r="A11" s="376"/>
      <c r="B11" s="377"/>
      <c r="C11" s="80" t="s">
        <v>9</v>
      </c>
      <c r="D11" s="238" t="s">
        <v>5</v>
      </c>
      <c r="E11" s="239" t="s">
        <v>4</v>
      </c>
    </row>
    <row r="12" spans="1:12" ht="24.75" customHeight="1" thickTop="1" thickBot="1" x14ac:dyDescent="0.25">
      <c r="A12" s="91" t="s">
        <v>606</v>
      </c>
      <c r="B12" s="269" t="s">
        <v>28</v>
      </c>
      <c r="C12" s="93">
        <v>170</v>
      </c>
      <c r="D12" s="92">
        <v>138</v>
      </c>
      <c r="E12" s="240">
        <f>SUM(C12:D12)</f>
        <v>308</v>
      </c>
    </row>
    <row r="13" spans="1:12" ht="24.75" customHeight="1" thickTop="1" thickBot="1" x14ac:dyDescent="0.25">
      <c r="A13" s="97" t="s">
        <v>631</v>
      </c>
      <c r="B13" s="270"/>
      <c r="C13" s="98">
        <f>SUM(C12)</f>
        <v>170</v>
      </c>
      <c r="D13" s="117">
        <f>SUM(D12)</f>
        <v>138</v>
      </c>
      <c r="E13" s="232">
        <f t="shared" ref="E13:E87" si="0">SUM(C13:D13)</f>
        <v>308</v>
      </c>
    </row>
    <row r="14" spans="1:12" ht="24.75" customHeight="1" thickTop="1" thickBot="1" x14ac:dyDescent="0.25">
      <c r="A14" s="99" t="s">
        <v>597</v>
      </c>
      <c r="B14" s="271" t="s">
        <v>28</v>
      </c>
      <c r="C14" s="101">
        <v>74</v>
      </c>
      <c r="D14" s="100">
        <v>273</v>
      </c>
      <c r="E14" s="237">
        <f>SUM(C14:D14)</f>
        <v>347</v>
      </c>
    </row>
    <row r="15" spans="1:12" ht="24.75" customHeight="1" thickTop="1" thickBot="1" x14ac:dyDescent="0.25">
      <c r="A15" s="97" t="s">
        <v>632</v>
      </c>
      <c r="B15" s="270"/>
      <c r="C15" s="98">
        <f>SUM(C14)</f>
        <v>74</v>
      </c>
      <c r="D15" s="117">
        <f>SUM(D14)</f>
        <v>273</v>
      </c>
      <c r="E15" s="232">
        <f>SUM(C15:D15)</f>
        <v>347</v>
      </c>
    </row>
    <row r="16" spans="1:12" ht="24.75" customHeight="1" thickTop="1" thickBot="1" x14ac:dyDescent="0.25">
      <c r="A16" s="99" t="s">
        <v>548</v>
      </c>
      <c r="B16" s="271" t="s">
        <v>28</v>
      </c>
      <c r="C16" s="101">
        <v>236</v>
      </c>
      <c r="D16" s="100">
        <v>169</v>
      </c>
      <c r="E16" s="237">
        <f>SUM(C16:D16)</f>
        <v>405</v>
      </c>
    </row>
    <row r="17" spans="1:5" ht="24.75" customHeight="1" thickTop="1" thickBot="1" x14ac:dyDescent="0.25">
      <c r="A17" s="97" t="s">
        <v>641</v>
      </c>
      <c r="B17" s="270"/>
      <c r="C17" s="98">
        <f>SUM(C16)</f>
        <v>236</v>
      </c>
      <c r="D17" s="117">
        <f>SUM(D16)</f>
        <v>169</v>
      </c>
      <c r="E17" s="232">
        <f t="shared" si="0"/>
        <v>405</v>
      </c>
    </row>
    <row r="18" spans="1:5" ht="24.75" customHeight="1" thickTop="1" thickBot="1" x14ac:dyDescent="0.25">
      <c r="A18" s="99" t="s">
        <v>567</v>
      </c>
      <c r="B18" s="271" t="s">
        <v>28</v>
      </c>
      <c r="C18" s="101">
        <v>411</v>
      </c>
      <c r="D18" s="100">
        <v>478</v>
      </c>
      <c r="E18" s="237">
        <f t="shared" si="0"/>
        <v>889</v>
      </c>
    </row>
    <row r="19" spans="1:5" ht="24.75" customHeight="1" thickTop="1" thickBot="1" x14ac:dyDescent="0.25">
      <c r="A19" s="97" t="s">
        <v>642</v>
      </c>
      <c r="B19" s="270"/>
      <c r="C19" s="98">
        <f>SUM(C18)</f>
        <v>411</v>
      </c>
      <c r="D19" s="117">
        <f>SUM(D18)</f>
        <v>478</v>
      </c>
      <c r="E19" s="232">
        <f t="shared" si="0"/>
        <v>889</v>
      </c>
    </row>
    <row r="20" spans="1:5" ht="24.75" customHeight="1" thickTop="1" thickBot="1" x14ac:dyDescent="0.25">
      <c r="A20" s="99" t="s">
        <v>568</v>
      </c>
      <c r="B20" s="271" t="s">
        <v>28</v>
      </c>
      <c r="C20" s="101">
        <v>56</v>
      </c>
      <c r="D20" s="100">
        <v>53</v>
      </c>
      <c r="E20" s="237">
        <f>SUM(C20:D20)</f>
        <v>109</v>
      </c>
    </row>
    <row r="21" spans="1:5" ht="24.75" customHeight="1" thickTop="1" thickBot="1" x14ac:dyDescent="0.25">
      <c r="A21" s="97" t="s">
        <v>638</v>
      </c>
      <c r="B21" s="270"/>
      <c r="C21" s="98">
        <f>SUM(C20)</f>
        <v>56</v>
      </c>
      <c r="D21" s="117">
        <f>SUM(D20)</f>
        <v>53</v>
      </c>
      <c r="E21" s="232">
        <f t="shared" si="0"/>
        <v>109</v>
      </c>
    </row>
    <row r="22" spans="1:5" ht="24.75" customHeight="1" thickTop="1" thickBot="1" x14ac:dyDescent="0.25">
      <c r="A22" s="99" t="s">
        <v>569</v>
      </c>
      <c r="B22" s="271" t="s">
        <v>28</v>
      </c>
      <c r="C22" s="101">
        <v>71</v>
      </c>
      <c r="D22" s="100">
        <v>69</v>
      </c>
      <c r="E22" s="237">
        <f t="shared" si="0"/>
        <v>140</v>
      </c>
    </row>
    <row r="23" spans="1:5" ht="24.75" customHeight="1" thickTop="1" thickBot="1" x14ac:dyDescent="0.25">
      <c r="A23" s="97" t="s">
        <v>643</v>
      </c>
      <c r="B23" s="270"/>
      <c r="C23" s="98">
        <f>SUM(C22)</f>
        <v>71</v>
      </c>
      <c r="D23" s="117">
        <f>SUM(D22)</f>
        <v>69</v>
      </c>
      <c r="E23" s="232">
        <f t="shared" si="0"/>
        <v>140</v>
      </c>
    </row>
    <row r="24" spans="1:5" ht="24.75" customHeight="1" thickTop="1" thickBot="1" x14ac:dyDescent="0.25">
      <c r="A24" s="94" t="s">
        <v>526</v>
      </c>
      <c r="B24" s="272" t="s">
        <v>96</v>
      </c>
      <c r="C24" s="96">
        <v>233</v>
      </c>
      <c r="D24" s="95">
        <v>322</v>
      </c>
      <c r="E24" s="233">
        <f t="shared" si="0"/>
        <v>555</v>
      </c>
    </row>
    <row r="25" spans="1:5" ht="24.75" customHeight="1" thickBot="1" x14ac:dyDescent="0.25">
      <c r="A25" s="102"/>
      <c r="B25" s="273" t="s">
        <v>99</v>
      </c>
      <c r="C25" s="104">
        <v>369</v>
      </c>
      <c r="D25" s="103">
        <v>347</v>
      </c>
      <c r="E25" s="234">
        <f t="shared" si="0"/>
        <v>716</v>
      </c>
    </row>
    <row r="26" spans="1:5" ht="24.75" customHeight="1" thickTop="1" thickBot="1" x14ac:dyDescent="0.25">
      <c r="A26" s="97" t="s">
        <v>644</v>
      </c>
      <c r="B26" s="270"/>
      <c r="C26" s="98">
        <f>SUM(C24:C25)</f>
        <v>602</v>
      </c>
      <c r="D26" s="117">
        <f>SUM(D24:D25)</f>
        <v>669</v>
      </c>
      <c r="E26" s="232">
        <f>SUM(C26:D26)</f>
        <v>1271</v>
      </c>
    </row>
    <row r="27" spans="1:5" ht="24.75" customHeight="1" thickTop="1" thickBot="1" x14ac:dyDescent="0.25">
      <c r="A27" s="94" t="s">
        <v>570</v>
      </c>
      <c r="B27" s="272" t="s">
        <v>146</v>
      </c>
      <c r="C27" s="96">
        <v>31</v>
      </c>
      <c r="D27" s="95">
        <v>36</v>
      </c>
      <c r="E27" s="233">
        <f t="shared" si="0"/>
        <v>67</v>
      </c>
    </row>
    <row r="28" spans="1:5" ht="24.75" customHeight="1" thickBot="1" x14ac:dyDescent="0.25">
      <c r="A28" s="84"/>
      <c r="B28" s="274" t="s">
        <v>29</v>
      </c>
      <c r="C28" s="90">
        <v>5</v>
      </c>
      <c r="D28" s="87">
        <v>9</v>
      </c>
      <c r="E28" s="229">
        <f t="shared" si="0"/>
        <v>14</v>
      </c>
    </row>
    <row r="29" spans="1:5" ht="24.75" customHeight="1" thickBot="1" x14ac:dyDescent="0.25">
      <c r="A29" s="83"/>
      <c r="B29" s="275" t="s">
        <v>30</v>
      </c>
      <c r="C29" s="89">
        <v>58</v>
      </c>
      <c r="D29" s="86">
        <v>11</v>
      </c>
      <c r="E29" s="230">
        <f>SUM(C29:D29)</f>
        <v>69</v>
      </c>
    </row>
    <row r="30" spans="1:5" ht="24.75" customHeight="1" thickBot="1" x14ac:dyDescent="0.25">
      <c r="A30" s="84"/>
      <c r="B30" s="274" t="s">
        <v>477</v>
      </c>
      <c r="C30" s="90">
        <v>87</v>
      </c>
      <c r="D30" s="87">
        <v>17</v>
      </c>
      <c r="E30" s="229">
        <f t="shared" si="0"/>
        <v>104</v>
      </c>
    </row>
    <row r="31" spans="1:5" ht="24.75" customHeight="1" thickBot="1" x14ac:dyDescent="0.25">
      <c r="A31" s="83"/>
      <c r="B31" s="275" t="s">
        <v>31</v>
      </c>
      <c r="C31" s="89">
        <v>44</v>
      </c>
      <c r="D31" s="86">
        <v>20</v>
      </c>
      <c r="E31" s="230">
        <f t="shared" si="0"/>
        <v>64</v>
      </c>
    </row>
    <row r="32" spans="1:5" ht="24.75" customHeight="1" thickBot="1" x14ac:dyDescent="0.25">
      <c r="A32" s="84"/>
      <c r="B32" s="274" t="s">
        <v>309</v>
      </c>
      <c r="C32" s="90">
        <v>66</v>
      </c>
      <c r="D32" s="87">
        <v>10</v>
      </c>
      <c r="E32" s="229">
        <f t="shared" ref="E32" si="1">SUM(C32:D32)</f>
        <v>76</v>
      </c>
    </row>
    <row r="33" spans="1:5" ht="24.75" customHeight="1" thickBot="1" x14ac:dyDescent="0.25">
      <c r="A33" s="83"/>
      <c r="B33" s="275" t="s">
        <v>79</v>
      </c>
      <c r="C33" s="89">
        <v>82</v>
      </c>
      <c r="D33" s="86">
        <v>18</v>
      </c>
      <c r="E33" s="230">
        <f t="shared" si="0"/>
        <v>100</v>
      </c>
    </row>
    <row r="34" spans="1:5" ht="24.75" customHeight="1" thickBot="1" x14ac:dyDescent="0.25">
      <c r="A34" s="84"/>
      <c r="B34" s="274" t="s">
        <v>32</v>
      </c>
      <c r="C34" s="90">
        <v>20</v>
      </c>
      <c r="D34" s="87">
        <v>13</v>
      </c>
      <c r="E34" s="229">
        <f t="shared" si="0"/>
        <v>33</v>
      </c>
    </row>
    <row r="35" spans="1:5" ht="24.75" customHeight="1" thickBot="1" x14ac:dyDescent="0.25">
      <c r="A35" s="83"/>
      <c r="B35" s="275" t="s">
        <v>35</v>
      </c>
      <c r="C35" s="89">
        <v>41</v>
      </c>
      <c r="D35" s="86">
        <v>5</v>
      </c>
      <c r="E35" s="230">
        <f t="shared" si="0"/>
        <v>46</v>
      </c>
    </row>
    <row r="36" spans="1:5" ht="24.75" customHeight="1" thickBot="1" x14ac:dyDescent="0.25">
      <c r="A36" s="84"/>
      <c r="B36" s="274" t="s">
        <v>478</v>
      </c>
      <c r="C36" s="90">
        <v>354</v>
      </c>
      <c r="D36" s="87">
        <v>54</v>
      </c>
      <c r="E36" s="229">
        <f t="shared" si="0"/>
        <v>408</v>
      </c>
    </row>
    <row r="37" spans="1:5" ht="24.75" customHeight="1" thickBot="1" x14ac:dyDescent="0.25">
      <c r="A37" s="83"/>
      <c r="B37" s="275" t="s">
        <v>479</v>
      </c>
      <c r="C37" s="89">
        <v>254</v>
      </c>
      <c r="D37" s="86">
        <v>53</v>
      </c>
      <c r="E37" s="230">
        <f t="shared" si="0"/>
        <v>307</v>
      </c>
    </row>
    <row r="38" spans="1:5" ht="24.75" customHeight="1" thickBot="1" x14ac:dyDescent="0.25">
      <c r="A38" s="84"/>
      <c r="B38" s="274" t="s">
        <v>480</v>
      </c>
      <c r="C38" s="90">
        <v>128</v>
      </c>
      <c r="D38" s="87">
        <v>40</v>
      </c>
      <c r="E38" s="229">
        <f t="shared" si="0"/>
        <v>168</v>
      </c>
    </row>
    <row r="39" spans="1:5" ht="24.75" customHeight="1" thickBot="1" x14ac:dyDescent="0.25">
      <c r="A39" s="105"/>
      <c r="B39" s="276" t="s">
        <v>481</v>
      </c>
      <c r="C39" s="107">
        <v>40</v>
      </c>
      <c r="D39" s="106">
        <v>20</v>
      </c>
      <c r="E39" s="231">
        <f t="shared" si="0"/>
        <v>60</v>
      </c>
    </row>
    <row r="40" spans="1:5" ht="24.75" customHeight="1" thickTop="1" thickBot="1" x14ac:dyDescent="0.25">
      <c r="A40" s="97" t="s">
        <v>645</v>
      </c>
      <c r="B40" s="270"/>
      <c r="C40" s="98">
        <f>SUM(C27:C39)</f>
        <v>1210</v>
      </c>
      <c r="D40" s="117">
        <f>SUM(D27:D39)</f>
        <v>306</v>
      </c>
      <c r="E40" s="232">
        <f t="shared" si="0"/>
        <v>1516</v>
      </c>
    </row>
    <row r="41" spans="1:5" ht="24.75" customHeight="1" thickTop="1" thickBot="1" x14ac:dyDescent="0.25">
      <c r="A41" s="108" t="s">
        <v>527</v>
      </c>
      <c r="B41" s="277" t="s">
        <v>96</v>
      </c>
      <c r="C41" s="110">
        <v>1089</v>
      </c>
      <c r="D41" s="109">
        <v>1600</v>
      </c>
      <c r="E41" s="235">
        <f t="shared" si="0"/>
        <v>2689</v>
      </c>
    </row>
    <row r="42" spans="1:5" ht="24.75" customHeight="1" thickBot="1" x14ac:dyDescent="0.25">
      <c r="A42" s="105"/>
      <c r="B42" s="276" t="s">
        <v>99</v>
      </c>
      <c r="C42" s="107">
        <v>650</v>
      </c>
      <c r="D42" s="106">
        <v>466</v>
      </c>
      <c r="E42" s="231">
        <f t="shared" si="0"/>
        <v>1116</v>
      </c>
    </row>
    <row r="43" spans="1:5" ht="24.75" customHeight="1" thickTop="1" thickBot="1" x14ac:dyDescent="0.25">
      <c r="A43" s="97" t="s">
        <v>637</v>
      </c>
      <c r="B43" s="270"/>
      <c r="C43" s="98">
        <f>SUM(C41:C42)</f>
        <v>1739</v>
      </c>
      <c r="D43" s="117">
        <f>SUM(D41:D42)</f>
        <v>2066</v>
      </c>
      <c r="E43" s="232">
        <f t="shared" si="0"/>
        <v>3805</v>
      </c>
    </row>
    <row r="44" spans="1:5" ht="24.75" customHeight="1" thickTop="1" thickBot="1" x14ac:dyDescent="0.25">
      <c r="A44" s="99" t="s">
        <v>572</v>
      </c>
      <c r="B44" s="271" t="s">
        <v>28</v>
      </c>
      <c r="C44" s="101">
        <v>1056</v>
      </c>
      <c r="D44" s="100">
        <v>995</v>
      </c>
      <c r="E44" s="237">
        <f t="shared" si="0"/>
        <v>2051</v>
      </c>
    </row>
    <row r="45" spans="1:5" ht="24.75" customHeight="1" thickTop="1" thickBot="1" x14ac:dyDescent="0.25">
      <c r="A45" s="97" t="s">
        <v>647</v>
      </c>
      <c r="B45" s="270"/>
      <c r="C45" s="98">
        <f>SUM(C44)</f>
        <v>1056</v>
      </c>
      <c r="D45" s="117">
        <f>SUM(D44)</f>
        <v>995</v>
      </c>
      <c r="E45" s="232">
        <f t="shared" si="0"/>
        <v>2051</v>
      </c>
    </row>
    <row r="46" spans="1:5" ht="24.75" customHeight="1" thickTop="1" thickBot="1" x14ac:dyDescent="0.25">
      <c r="A46" s="99" t="s">
        <v>573</v>
      </c>
      <c r="B46" s="271" t="s">
        <v>28</v>
      </c>
      <c r="C46" s="101">
        <v>247</v>
      </c>
      <c r="D46" s="100">
        <v>253</v>
      </c>
      <c r="E46" s="237">
        <f t="shared" si="0"/>
        <v>500</v>
      </c>
    </row>
    <row r="47" spans="1:5" ht="24.75" customHeight="1" thickTop="1" thickBot="1" x14ac:dyDescent="0.25">
      <c r="A47" s="97" t="s">
        <v>648</v>
      </c>
      <c r="B47" s="270"/>
      <c r="C47" s="98">
        <f>SUM(C46)</f>
        <v>247</v>
      </c>
      <c r="D47" s="117">
        <f>SUM(D46)</f>
        <v>253</v>
      </c>
      <c r="E47" s="232">
        <f t="shared" si="0"/>
        <v>500</v>
      </c>
    </row>
    <row r="48" spans="1:5" ht="24.75" customHeight="1" thickTop="1" thickBot="1" x14ac:dyDescent="0.25">
      <c r="A48" s="99" t="s">
        <v>574</v>
      </c>
      <c r="B48" s="271" t="s">
        <v>28</v>
      </c>
      <c r="C48" s="101">
        <v>380</v>
      </c>
      <c r="D48" s="100">
        <v>364</v>
      </c>
      <c r="E48" s="237">
        <f t="shared" si="0"/>
        <v>744</v>
      </c>
    </row>
    <row r="49" spans="1:5" ht="24.75" customHeight="1" thickTop="1" thickBot="1" x14ac:dyDescent="0.25">
      <c r="A49" s="97" t="s">
        <v>649</v>
      </c>
      <c r="B49" s="270"/>
      <c r="C49" s="98">
        <f>SUM(C48)</f>
        <v>380</v>
      </c>
      <c r="D49" s="117">
        <f>SUM(D48)</f>
        <v>364</v>
      </c>
      <c r="E49" s="232">
        <f>SUM(C49:D49)</f>
        <v>744</v>
      </c>
    </row>
    <row r="50" spans="1:5" ht="24.75" customHeight="1" thickTop="1" thickBot="1" x14ac:dyDescent="0.25">
      <c r="A50" s="111" t="s">
        <v>575</v>
      </c>
      <c r="B50" s="278" t="s">
        <v>28</v>
      </c>
      <c r="C50" s="113">
        <v>70</v>
      </c>
      <c r="D50" s="112">
        <v>252</v>
      </c>
      <c r="E50" s="236">
        <f t="shared" si="0"/>
        <v>322</v>
      </c>
    </row>
    <row r="51" spans="1:5" ht="24.75" customHeight="1" thickTop="1" thickBot="1" x14ac:dyDescent="0.25">
      <c r="A51" s="97" t="s">
        <v>650</v>
      </c>
      <c r="B51" s="270"/>
      <c r="C51" s="98">
        <f>SUM(C50)</f>
        <v>70</v>
      </c>
      <c r="D51" s="117">
        <f>SUM(D50)</f>
        <v>252</v>
      </c>
      <c r="E51" s="232">
        <f t="shared" si="0"/>
        <v>322</v>
      </c>
    </row>
    <row r="52" spans="1:5" ht="24.75" customHeight="1" thickTop="1" thickBot="1" x14ac:dyDescent="0.25">
      <c r="A52" s="111" t="s">
        <v>576</v>
      </c>
      <c r="B52" s="278" t="s">
        <v>28</v>
      </c>
      <c r="C52" s="113">
        <v>75</v>
      </c>
      <c r="D52" s="112">
        <v>105</v>
      </c>
      <c r="E52" s="236">
        <f t="shared" si="0"/>
        <v>180</v>
      </c>
    </row>
    <row r="53" spans="1:5" ht="24.75" customHeight="1" thickTop="1" thickBot="1" x14ac:dyDescent="0.25">
      <c r="A53" s="97" t="s">
        <v>651</v>
      </c>
      <c r="B53" s="270"/>
      <c r="C53" s="98">
        <f>SUM(C52)</f>
        <v>75</v>
      </c>
      <c r="D53" s="117">
        <f>SUM(D52)</f>
        <v>105</v>
      </c>
      <c r="E53" s="232">
        <f>SUM(C53:D53)</f>
        <v>180</v>
      </c>
    </row>
    <row r="54" spans="1:5" ht="24.75" customHeight="1" thickTop="1" thickBot="1" x14ac:dyDescent="0.25">
      <c r="A54" s="108" t="s">
        <v>577</v>
      </c>
      <c r="B54" s="277" t="s">
        <v>443</v>
      </c>
      <c r="C54" s="110">
        <v>59</v>
      </c>
      <c r="D54" s="109">
        <v>11</v>
      </c>
      <c r="E54" s="235">
        <f t="shared" si="0"/>
        <v>70</v>
      </c>
    </row>
    <row r="55" spans="1:5" ht="24.75" customHeight="1" thickBot="1" x14ac:dyDescent="0.25">
      <c r="A55" s="83"/>
      <c r="B55" s="275" t="s">
        <v>457</v>
      </c>
      <c r="C55" s="89">
        <v>32</v>
      </c>
      <c r="D55" s="86">
        <v>6</v>
      </c>
      <c r="E55" s="230">
        <f t="shared" si="0"/>
        <v>38</v>
      </c>
    </row>
    <row r="56" spans="1:5" ht="24.75" customHeight="1" thickBot="1" x14ac:dyDescent="0.25">
      <c r="A56" s="84"/>
      <c r="B56" s="274" t="s">
        <v>442</v>
      </c>
      <c r="C56" s="90">
        <v>46</v>
      </c>
      <c r="D56" s="87">
        <v>27</v>
      </c>
      <c r="E56" s="229">
        <f t="shared" si="0"/>
        <v>73</v>
      </c>
    </row>
    <row r="57" spans="1:5" ht="24.75" customHeight="1" thickBot="1" x14ac:dyDescent="0.25">
      <c r="A57" s="83"/>
      <c r="B57" s="275" t="s">
        <v>458</v>
      </c>
      <c r="C57" s="89">
        <v>2</v>
      </c>
      <c r="D57" s="86">
        <v>1</v>
      </c>
      <c r="E57" s="230">
        <f t="shared" si="0"/>
        <v>3</v>
      </c>
    </row>
    <row r="58" spans="1:5" ht="24.75" customHeight="1" thickBot="1" x14ac:dyDescent="0.25">
      <c r="A58" s="84"/>
      <c r="B58" s="274" t="s">
        <v>444</v>
      </c>
      <c r="C58" s="90">
        <v>43</v>
      </c>
      <c r="D58" s="87">
        <v>10</v>
      </c>
      <c r="E58" s="229">
        <f t="shared" si="0"/>
        <v>53</v>
      </c>
    </row>
    <row r="59" spans="1:5" ht="24.75" customHeight="1" thickBot="1" x14ac:dyDescent="0.25">
      <c r="A59" s="83"/>
      <c r="B59" s="275" t="s">
        <v>445</v>
      </c>
      <c r="C59" s="89">
        <v>26</v>
      </c>
      <c r="D59" s="86">
        <v>20</v>
      </c>
      <c r="E59" s="230">
        <v>46</v>
      </c>
    </row>
    <row r="60" spans="1:5" ht="24.75" customHeight="1" thickBot="1" x14ac:dyDescent="0.25">
      <c r="A60" s="84"/>
      <c r="B60" s="274" t="s">
        <v>460</v>
      </c>
      <c r="C60" s="90">
        <v>4</v>
      </c>
      <c r="D60" s="87">
        <v>7</v>
      </c>
      <c r="E60" s="229">
        <v>11</v>
      </c>
    </row>
    <row r="61" spans="1:5" ht="24.75" customHeight="1" thickBot="1" x14ac:dyDescent="0.25">
      <c r="A61" s="83"/>
      <c r="B61" s="275" t="s">
        <v>446</v>
      </c>
      <c r="C61" s="89">
        <v>28</v>
      </c>
      <c r="D61" s="86">
        <v>22</v>
      </c>
      <c r="E61" s="230">
        <v>50</v>
      </c>
    </row>
    <row r="62" spans="1:5" ht="24.75" customHeight="1" thickBot="1" x14ac:dyDescent="0.25">
      <c r="A62" s="84"/>
      <c r="B62" s="274" t="s">
        <v>461</v>
      </c>
      <c r="C62" s="90">
        <v>23</v>
      </c>
      <c r="D62" s="87">
        <v>11</v>
      </c>
      <c r="E62" s="229">
        <v>34</v>
      </c>
    </row>
    <row r="63" spans="1:5" ht="24.75" customHeight="1" thickBot="1" x14ac:dyDescent="0.25">
      <c r="A63" s="83"/>
      <c r="B63" s="275" t="s">
        <v>447</v>
      </c>
      <c r="C63" s="89">
        <v>37</v>
      </c>
      <c r="D63" s="86">
        <v>11</v>
      </c>
      <c r="E63" s="230">
        <v>48</v>
      </c>
    </row>
    <row r="64" spans="1:5" ht="24.75" customHeight="1" thickBot="1" x14ac:dyDescent="0.25">
      <c r="A64" s="84"/>
      <c r="B64" s="274" t="s">
        <v>462</v>
      </c>
      <c r="C64" s="90">
        <v>20</v>
      </c>
      <c r="D64" s="87">
        <v>8</v>
      </c>
      <c r="E64" s="229">
        <v>28</v>
      </c>
    </row>
    <row r="65" spans="1:5" ht="24.75" customHeight="1" thickBot="1" x14ac:dyDescent="0.25">
      <c r="A65" s="83"/>
      <c r="B65" s="275" t="s">
        <v>448</v>
      </c>
      <c r="C65" s="89">
        <v>42</v>
      </c>
      <c r="D65" s="86">
        <v>9</v>
      </c>
      <c r="E65" s="230">
        <v>51</v>
      </c>
    </row>
    <row r="66" spans="1:5" ht="24.75" customHeight="1" thickBot="1" x14ac:dyDescent="0.25">
      <c r="A66" s="84"/>
      <c r="B66" s="274" t="s">
        <v>463</v>
      </c>
      <c r="C66" s="90">
        <v>25</v>
      </c>
      <c r="D66" s="87">
        <v>7</v>
      </c>
      <c r="E66" s="229">
        <v>32</v>
      </c>
    </row>
    <row r="67" spans="1:5" ht="24.75" customHeight="1" thickBot="1" x14ac:dyDescent="0.25">
      <c r="A67" s="83"/>
      <c r="B67" s="275" t="s">
        <v>449</v>
      </c>
      <c r="C67" s="89">
        <v>31</v>
      </c>
      <c r="D67" s="86">
        <v>18</v>
      </c>
      <c r="E67" s="230">
        <v>49</v>
      </c>
    </row>
    <row r="68" spans="1:5" ht="24.75" customHeight="1" thickBot="1" x14ac:dyDescent="0.25">
      <c r="A68" s="84"/>
      <c r="B68" s="274" t="s">
        <v>464</v>
      </c>
      <c r="C68" s="90">
        <v>20</v>
      </c>
      <c r="D68" s="87">
        <v>10</v>
      </c>
      <c r="E68" s="229">
        <v>30</v>
      </c>
    </row>
    <row r="69" spans="1:5" ht="24.75" customHeight="1" thickBot="1" x14ac:dyDescent="0.25">
      <c r="A69" s="83"/>
      <c r="B69" s="275" t="s">
        <v>450</v>
      </c>
      <c r="C69" s="89">
        <v>40</v>
      </c>
      <c r="D69" s="86">
        <v>16</v>
      </c>
      <c r="E69" s="230">
        <v>56</v>
      </c>
    </row>
    <row r="70" spans="1:5" ht="24.75" customHeight="1" thickBot="1" x14ac:dyDescent="0.25">
      <c r="A70" s="84"/>
      <c r="B70" s="274" t="s">
        <v>465</v>
      </c>
      <c r="C70" s="90">
        <v>13</v>
      </c>
      <c r="D70" s="87">
        <v>7</v>
      </c>
      <c r="E70" s="229">
        <v>20</v>
      </c>
    </row>
    <row r="71" spans="1:5" ht="39.75" customHeight="1" thickBot="1" x14ac:dyDescent="0.25">
      <c r="A71" s="83"/>
      <c r="B71" s="275" t="s">
        <v>451</v>
      </c>
      <c r="C71" s="89">
        <v>24</v>
      </c>
      <c r="D71" s="86">
        <v>4</v>
      </c>
      <c r="E71" s="230">
        <v>28</v>
      </c>
    </row>
    <row r="72" spans="1:5" ht="37.5" customHeight="1" thickBot="1" x14ac:dyDescent="0.25">
      <c r="A72" s="84"/>
      <c r="B72" s="274" t="s">
        <v>466</v>
      </c>
      <c r="C72" s="90">
        <v>22</v>
      </c>
      <c r="D72" s="87">
        <v>4</v>
      </c>
      <c r="E72" s="229">
        <v>26</v>
      </c>
    </row>
    <row r="73" spans="1:5" ht="24.75" customHeight="1" thickBot="1" x14ac:dyDescent="0.25">
      <c r="A73" s="83"/>
      <c r="B73" s="275" t="s">
        <v>452</v>
      </c>
      <c r="C73" s="89">
        <v>35</v>
      </c>
      <c r="D73" s="86">
        <v>7</v>
      </c>
      <c r="E73" s="230">
        <v>42</v>
      </c>
    </row>
    <row r="74" spans="1:5" ht="24.75" customHeight="1" thickBot="1" x14ac:dyDescent="0.25">
      <c r="A74" s="84"/>
      <c r="B74" s="274" t="s">
        <v>467</v>
      </c>
      <c r="C74" s="90">
        <v>32</v>
      </c>
      <c r="D74" s="87">
        <v>8</v>
      </c>
      <c r="E74" s="229">
        <v>40</v>
      </c>
    </row>
    <row r="75" spans="1:5" ht="39.75" customHeight="1" thickBot="1" x14ac:dyDescent="0.25">
      <c r="A75" s="83"/>
      <c r="B75" s="275" t="s">
        <v>453</v>
      </c>
      <c r="C75" s="89">
        <v>46</v>
      </c>
      <c r="D75" s="86">
        <v>11</v>
      </c>
      <c r="E75" s="230">
        <v>57</v>
      </c>
    </row>
    <row r="76" spans="1:5" ht="39.75" customHeight="1" thickBot="1" x14ac:dyDescent="0.25">
      <c r="A76" s="84"/>
      <c r="B76" s="274" t="s">
        <v>468</v>
      </c>
      <c r="C76" s="90">
        <v>13</v>
      </c>
      <c r="D76" s="87">
        <v>3</v>
      </c>
      <c r="E76" s="229">
        <v>16</v>
      </c>
    </row>
    <row r="77" spans="1:5" ht="24.75" customHeight="1" thickBot="1" x14ac:dyDescent="0.25">
      <c r="A77" s="83"/>
      <c r="B77" s="275" t="s">
        <v>454</v>
      </c>
      <c r="C77" s="89">
        <v>16</v>
      </c>
      <c r="D77" s="86">
        <v>8</v>
      </c>
      <c r="E77" s="230">
        <v>24</v>
      </c>
    </row>
    <row r="78" spans="1:5" ht="24.75" customHeight="1" thickBot="1" x14ac:dyDescent="0.25">
      <c r="A78" s="84"/>
      <c r="B78" s="274" t="s">
        <v>469</v>
      </c>
      <c r="C78" s="90">
        <v>7</v>
      </c>
      <c r="D78" s="87">
        <v>3</v>
      </c>
      <c r="E78" s="229">
        <v>10</v>
      </c>
    </row>
    <row r="79" spans="1:5" ht="34.5" customHeight="1" thickBot="1" x14ac:dyDescent="0.25">
      <c r="A79" s="83"/>
      <c r="B79" s="275" t="s">
        <v>455</v>
      </c>
      <c r="C79" s="89">
        <v>49</v>
      </c>
      <c r="D79" s="86">
        <v>9</v>
      </c>
      <c r="E79" s="230">
        <v>58</v>
      </c>
    </row>
    <row r="80" spans="1:5" ht="36.75" customHeight="1" thickBot="1" x14ac:dyDescent="0.25">
      <c r="A80" s="102"/>
      <c r="B80" s="273" t="s">
        <v>456</v>
      </c>
      <c r="C80" s="104">
        <v>32</v>
      </c>
      <c r="D80" s="103">
        <v>2</v>
      </c>
      <c r="E80" s="234">
        <v>34</v>
      </c>
    </row>
    <row r="81" spans="1:5" ht="24.75" customHeight="1" thickTop="1" thickBot="1" x14ac:dyDescent="0.25">
      <c r="A81" s="97" t="s">
        <v>652</v>
      </c>
      <c r="B81" s="270"/>
      <c r="C81" s="98">
        <f>SUM(C54:C80)</f>
        <v>767</v>
      </c>
      <c r="D81" s="117">
        <f>SUM(D54:D80)</f>
        <v>260</v>
      </c>
      <c r="E81" s="232">
        <f>SUM(C81:D81)</f>
        <v>1027</v>
      </c>
    </row>
    <row r="82" spans="1:5" ht="24.75" customHeight="1" thickTop="1" thickBot="1" x14ac:dyDescent="0.25">
      <c r="A82" s="108" t="s">
        <v>578</v>
      </c>
      <c r="B82" s="277" t="s">
        <v>96</v>
      </c>
      <c r="C82" s="110">
        <v>1875</v>
      </c>
      <c r="D82" s="109">
        <v>1216</v>
      </c>
      <c r="E82" s="235">
        <f>SUM(C82:D82)</f>
        <v>3091</v>
      </c>
    </row>
    <row r="83" spans="1:5" ht="24.75" customHeight="1" thickBot="1" x14ac:dyDescent="0.25">
      <c r="A83" s="105"/>
      <c r="B83" s="276" t="s">
        <v>99</v>
      </c>
      <c r="C83" s="107">
        <v>560</v>
      </c>
      <c r="D83" s="106">
        <v>245</v>
      </c>
      <c r="E83" s="231">
        <f t="shared" si="0"/>
        <v>805</v>
      </c>
    </row>
    <row r="84" spans="1:5" ht="45" customHeight="1" thickTop="1" thickBot="1" x14ac:dyDescent="0.25">
      <c r="A84" s="97" t="s">
        <v>653</v>
      </c>
      <c r="B84" s="270"/>
      <c r="C84" s="98">
        <f>SUM(C82:C83)</f>
        <v>2435</v>
      </c>
      <c r="D84" s="117">
        <f>SUM(D82:D83)</f>
        <v>1461</v>
      </c>
      <c r="E84" s="232">
        <f>SUM(C84:D84)</f>
        <v>3896</v>
      </c>
    </row>
    <row r="85" spans="1:5" ht="24.75" customHeight="1" thickTop="1" thickBot="1" x14ac:dyDescent="0.25">
      <c r="A85" s="94" t="s">
        <v>579</v>
      </c>
      <c r="B85" s="272" t="s">
        <v>40</v>
      </c>
      <c r="C85" s="96">
        <v>331</v>
      </c>
      <c r="D85" s="95">
        <v>29</v>
      </c>
      <c r="E85" s="233">
        <f t="shared" si="0"/>
        <v>360</v>
      </c>
    </row>
    <row r="86" spans="1:5" ht="24.75" customHeight="1" thickBot="1" x14ac:dyDescent="0.25">
      <c r="A86" s="84"/>
      <c r="B86" s="274" t="s">
        <v>41</v>
      </c>
      <c r="C86" s="90">
        <v>203</v>
      </c>
      <c r="D86" s="87">
        <v>39</v>
      </c>
      <c r="E86" s="229">
        <f t="shared" si="0"/>
        <v>242</v>
      </c>
    </row>
    <row r="87" spans="1:5" ht="24.75" customHeight="1" thickBot="1" x14ac:dyDescent="0.25">
      <c r="A87" s="83"/>
      <c r="B87" s="275" t="s">
        <v>42</v>
      </c>
      <c r="C87" s="89">
        <v>85</v>
      </c>
      <c r="D87" s="86">
        <v>10</v>
      </c>
      <c r="E87" s="230">
        <f t="shared" si="0"/>
        <v>95</v>
      </c>
    </row>
    <row r="88" spans="1:5" ht="24.75" customHeight="1" thickBot="1" x14ac:dyDescent="0.25">
      <c r="A88" s="102"/>
      <c r="B88" s="273" t="s">
        <v>43</v>
      </c>
      <c r="C88" s="104">
        <v>40</v>
      </c>
      <c r="D88" s="103">
        <v>24</v>
      </c>
      <c r="E88" s="234">
        <f>SUM(C88:D88)</f>
        <v>64</v>
      </c>
    </row>
    <row r="89" spans="1:5" ht="44.25" customHeight="1" thickTop="1" thickBot="1" x14ac:dyDescent="0.25">
      <c r="A89" s="97" t="s">
        <v>654</v>
      </c>
      <c r="B89" s="270"/>
      <c r="C89" s="98">
        <f>SUM(C85:C88)</f>
        <v>659</v>
      </c>
      <c r="D89" s="117">
        <f>SUM(D85:D88)</f>
        <v>102</v>
      </c>
      <c r="E89" s="232">
        <f t="shared" ref="E89:E97" si="2">SUM(C89:D89)</f>
        <v>761</v>
      </c>
    </row>
    <row r="90" spans="1:5" ht="42" customHeight="1" thickTop="1" thickBot="1" x14ac:dyDescent="0.25">
      <c r="A90" s="99" t="s">
        <v>580</v>
      </c>
      <c r="B90" s="271" t="s">
        <v>28</v>
      </c>
      <c r="C90" s="101">
        <v>340</v>
      </c>
      <c r="D90" s="100">
        <v>11</v>
      </c>
      <c r="E90" s="237">
        <f t="shared" si="2"/>
        <v>351</v>
      </c>
    </row>
    <row r="91" spans="1:5" ht="47.25" customHeight="1" thickTop="1" thickBot="1" x14ac:dyDescent="0.25">
      <c r="A91" s="97" t="s">
        <v>655</v>
      </c>
      <c r="B91" s="270"/>
      <c r="C91" s="98">
        <f>SUM(C90)</f>
        <v>340</v>
      </c>
      <c r="D91" s="117">
        <f>SUM(D90)</f>
        <v>11</v>
      </c>
      <c r="E91" s="232">
        <f t="shared" si="2"/>
        <v>351</v>
      </c>
    </row>
    <row r="92" spans="1:5" ht="33.75" customHeight="1" thickTop="1" thickBot="1" x14ac:dyDescent="0.25">
      <c r="A92" s="99" t="s">
        <v>581</v>
      </c>
      <c r="B92" s="271" t="s">
        <v>28</v>
      </c>
      <c r="C92" s="101">
        <v>30</v>
      </c>
      <c r="D92" s="100">
        <v>33</v>
      </c>
      <c r="E92" s="237">
        <f t="shared" si="2"/>
        <v>63</v>
      </c>
    </row>
    <row r="93" spans="1:5" ht="38.25" customHeight="1" thickTop="1" thickBot="1" x14ac:dyDescent="0.25">
      <c r="A93" s="97" t="s">
        <v>656</v>
      </c>
      <c r="B93" s="270"/>
      <c r="C93" s="98">
        <f>SUM(C92)</f>
        <v>30</v>
      </c>
      <c r="D93" s="117">
        <f>SUM(D92)</f>
        <v>33</v>
      </c>
      <c r="E93" s="232">
        <f t="shared" si="2"/>
        <v>63</v>
      </c>
    </row>
    <row r="94" spans="1:5" ht="24.75" customHeight="1" thickTop="1" thickBot="1" x14ac:dyDescent="0.25">
      <c r="A94" s="94" t="s">
        <v>607</v>
      </c>
      <c r="B94" s="272" t="s">
        <v>44</v>
      </c>
      <c r="C94" s="96">
        <v>83</v>
      </c>
      <c r="D94" s="95">
        <v>87</v>
      </c>
      <c r="E94" s="233">
        <f t="shared" si="2"/>
        <v>170</v>
      </c>
    </row>
    <row r="95" spans="1:5" ht="24.75" customHeight="1" thickBot="1" x14ac:dyDescent="0.25">
      <c r="A95" s="84"/>
      <c r="B95" s="274" t="s">
        <v>45</v>
      </c>
      <c r="C95" s="90">
        <v>52</v>
      </c>
      <c r="D95" s="87">
        <v>8</v>
      </c>
      <c r="E95" s="229">
        <f>SUM(C95:D95)</f>
        <v>60</v>
      </c>
    </row>
    <row r="96" spans="1:5" ht="24.75" customHeight="1" thickBot="1" x14ac:dyDescent="0.25">
      <c r="A96" s="105"/>
      <c r="B96" s="276" t="s">
        <v>46</v>
      </c>
      <c r="C96" s="107">
        <v>113</v>
      </c>
      <c r="D96" s="106">
        <v>25</v>
      </c>
      <c r="E96" s="231">
        <f t="shared" si="2"/>
        <v>138</v>
      </c>
    </row>
    <row r="97" spans="1:6" ht="43.5" customHeight="1" thickTop="1" thickBot="1" x14ac:dyDescent="0.25">
      <c r="A97" s="97" t="s">
        <v>657</v>
      </c>
      <c r="B97" s="270"/>
      <c r="C97" s="98">
        <f>SUM(C94:C96)</f>
        <v>248</v>
      </c>
      <c r="D97" s="117">
        <f>SUM(D94:D96)</f>
        <v>120</v>
      </c>
      <c r="E97" s="232">
        <f t="shared" si="2"/>
        <v>368</v>
      </c>
    </row>
    <row r="98" spans="1:6" ht="41.25" customHeight="1" thickTop="1" thickBot="1" x14ac:dyDescent="0.25">
      <c r="A98" s="114" t="s">
        <v>117</v>
      </c>
      <c r="B98" s="279"/>
      <c r="C98" s="60">
        <f>SUM(C13+C15+C17+C19+C21+C23+C26+C40+C43+C45+C47+C49+C51+C53+C81+C84+C89+C91+C93+C97)</f>
        <v>10876</v>
      </c>
      <c r="D98" s="60">
        <f>SUM(D13+D15+D17+D19+D21+D23+D26+D40+D43+D45+D47+D49+D51+D53+D81+D84+D89+D91+D93+D97)</f>
        <v>8177</v>
      </c>
      <c r="E98" s="60">
        <f>SUM(E13+E15+E17+E19+E21+E23+E26+E40+E43+E45+E47+E49+E51+E53+E81+E84+E89+E91+E93+E97)</f>
        <v>19053</v>
      </c>
    </row>
    <row r="99" spans="1:6" ht="21" thickTop="1" x14ac:dyDescent="0.2"/>
    <row r="103" spans="1:6" ht="21" thickBot="1" x14ac:dyDescent="0.25"/>
    <row r="104" spans="1:6" ht="19.5" customHeight="1" thickTop="1" thickBot="1" x14ac:dyDescent="0.25">
      <c r="A104" s="376" t="s">
        <v>1</v>
      </c>
      <c r="B104" s="377" t="s">
        <v>16</v>
      </c>
      <c r="C104" s="376" t="s">
        <v>20</v>
      </c>
      <c r="D104" s="376" t="s">
        <v>22</v>
      </c>
      <c r="E104" s="376"/>
      <c r="F104" s="376"/>
    </row>
    <row r="105" spans="1:6" ht="18.75" customHeight="1" thickTop="1" thickBot="1" x14ac:dyDescent="0.25">
      <c r="A105" s="376"/>
      <c r="B105" s="377"/>
      <c r="C105" s="376"/>
      <c r="D105" s="376"/>
      <c r="E105" s="376"/>
      <c r="F105" s="376"/>
    </row>
    <row r="106" spans="1:6" ht="21.75" thickTop="1" thickBot="1" x14ac:dyDescent="0.25">
      <c r="A106" s="376"/>
      <c r="B106" s="377"/>
      <c r="C106" s="376"/>
      <c r="D106" s="115" t="s">
        <v>9</v>
      </c>
      <c r="E106" s="241" t="s">
        <v>5</v>
      </c>
      <c r="F106" s="242" t="s">
        <v>21</v>
      </c>
    </row>
    <row r="107" spans="1:6" ht="21.75" thickTop="1" thickBot="1" x14ac:dyDescent="0.25">
      <c r="A107" s="81" t="s">
        <v>566</v>
      </c>
      <c r="B107" s="280"/>
      <c r="C107" s="85" t="s">
        <v>67</v>
      </c>
      <c r="D107" s="88"/>
      <c r="E107" s="85">
        <v>1</v>
      </c>
      <c r="F107" s="228">
        <f>E107+D107</f>
        <v>1</v>
      </c>
    </row>
    <row r="108" spans="1:6" ht="21" thickBot="1" x14ac:dyDescent="0.25">
      <c r="A108" s="102"/>
      <c r="B108" s="281"/>
      <c r="C108" s="103" t="s">
        <v>70</v>
      </c>
      <c r="D108" s="104">
        <v>1</v>
      </c>
      <c r="E108" s="103"/>
      <c r="F108" s="234">
        <f t="shared" ref="F108:F122" si="3">E108+D108</f>
        <v>1</v>
      </c>
    </row>
    <row r="109" spans="1:6" ht="21.75" thickTop="1" thickBot="1" x14ac:dyDescent="0.25">
      <c r="A109" s="97" t="s">
        <v>631</v>
      </c>
      <c r="B109" s="282"/>
      <c r="C109" s="151"/>
      <c r="D109" s="98">
        <f>SUM(D107:D108)</f>
        <v>1</v>
      </c>
      <c r="E109" s="117">
        <f>SUM(E107:E108)</f>
        <v>1</v>
      </c>
      <c r="F109" s="232">
        <f>E109+D109</f>
        <v>2</v>
      </c>
    </row>
    <row r="110" spans="1:6" ht="21.75" thickTop="1" thickBot="1" x14ac:dyDescent="0.25">
      <c r="A110" s="108" t="s">
        <v>525</v>
      </c>
      <c r="B110" s="283"/>
      <c r="C110" s="109" t="s">
        <v>67</v>
      </c>
      <c r="D110" s="110">
        <v>4</v>
      </c>
      <c r="E110" s="109">
        <v>23</v>
      </c>
      <c r="F110" s="235">
        <f t="shared" si="3"/>
        <v>27</v>
      </c>
    </row>
    <row r="111" spans="1:6" ht="21" thickBot="1" x14ac:dyDescent="0.25">
      <c r="A111" s="105"/>
      <c r="B111" s="284"/>
      <c r="C111" s="106" t="s">
        <v>70</v>
      </c>
      <c r="D111" s="107"/>
      <c r="E111" s="106">
        <v>2</v>
      </c>
      <c r="F111" s="231">
        <f>E111+D111</f>
        <v>2</v>
      </c>
    </row>
    <row r="112" spans="1:6" ht="21.75" thickTop="1" thickBot="1" x14ac:dyDescent="0.25">
      <c r="A112" s="97" t="s">
        <v>632</v>
      </c>
      <c r="B112" s="282"/>
      <c r="C112" s="151"/>
      <c r="D112" s="98">
        <f>SUM(D110:D111)</f>
        <v>4</v>
      </c>
      <c r="E112" s="117">
        <f>SUM(E110:E111)</f>
        <v>25</v>
      </c>
      <c r="F112" s="232">
        <f t="shared" si="3"/>
        <v>29</v>
      </c>
    </row>
    <row r="113" spans="1:6" ht="21.75" thickTop="1" thickBot="1" x14ac:dyDescent="0.25">
      <c r="A113" s="94" t="s">
        <v>583</v>
      </c>
      <c r="B113" s="285"/>
      <c r="C113" s="95" t="s">
        <v>67</v>
      </c>
      <c r="D113" s="96">
        <v>114</v>
      </c>
      <c r="E113" s="95">
        <v>107</v>
      </c>
      <c r="F113" s="233">
        <f t="shared" si="3"/>
        <v>221</v>
      </c>
    </row>
    <row r="114" spans="1:6" ht="21" thickBot="1" x14ac:dyDescent="0.25">
      <c r="A114" s="84"/>
      <c r="B114" s="286"/>
      <c r="C114" s="87" t="s">
        <v>71</v>
      </c>
      <c r="D114" s="90">
        <v>3</v>
      </c>
      <c r="E114" s="87"/>
      <c r="F114" s="229">
        <f t="shared" si="3"/>
        <v>3</v>
      </c>
    </row>
    <row r="115" spans="1:6" ht="21" thickBot="1" x14ac:dyDescent="0.25">
      <c r="A115" s="83"/>
      <c r="B115" s="287"/>
      <c r="C115" s="86" t="s">
        <v>66</v>
      </c>
      <c r="D115" s="89"/>
      <c r="E115" s="86">
        <v>1</v>
      </c>
      <c r="F115" s="230">
        <f t="shared" si="3"/>
        <v>1</v>
      </c>
    </row>
    <row r="116" spans="1:6" ht="21" thickBot="1" x14ac:dyDescent="0.25">
      <c r="A116" s="84"/>
      <c r="B116" s="286"/>
      <c r="C116" s="87" t="s">
        <v>122</v>
      </c>
      <c r="D116" s="90">
        <v>1</v>
      </c>
      <c r="E116" s="87">
        <v>5</v>
      </c>
      <c r="F116" s="229">
        <f t="shared" si="3"/>
        <v>6</v>
      </c>
    </row>
    <row r="117" spans="1:6" ht="21" thickBot="1" x14ac:dyDescent="0.25">
      <c r="A117" s="105"/>
      <c r="B117" s="284"/>
      <c r="C117" s="106" t="s">
        <v>123</v>
      </c>
      <c r="D117" s="107">
        <v>12</v>
      </c>
      <c r="E117" s="106">
        <v>2</v>
      </c>
      <c r="F117" s="231">
        <f t="shared" si="3"/>
        <v>14</v>
      </c>
    </row>
    <row r="118" spans="1:6" ht="21.75" thickTop="1" thickBot="1" x14ac:dyDescent="0.25">
      <c r="A118" s="97" t="s">
        <v>633</v>
      </c>
      <c r="B118" s="282"/>
      <c r="C118" s="151"/>
      <c r="D118" s="98">
        <f>SUM(D113:D117)</f>
        <v>130</v>
      </c>
      <c r="E118" s="117">
        <f>SUM(E113:E117)</f>
        <v>115</v>
      </c>
      <c r="F118" s="232">
        <f>E118+D118</f>
        <v>245</v>
      </c>
    </row>
    <row r="119" spans="1:6" ht="42" thickTop="1" thickBot="1" x14ac:dyDescent="0.25">
      <c r="A119" s="99" t="s">
        <v>625</v>
      </c>
      <c r="B119" s="288"/>
      <c r="C119" s="100" t="s">
        <v>67</v>
      </c>
      <c r="D119" s="101"/>
      <c r="E119" s="100">
        <v>2</v>
      </c>
      <c r="F119" s="237">
        <f>E119+D119</f>
        <v>2</v>
      </c>
    </row>
    <row r="120" spans="1:6" ht="42" thickTop="1" thickBot="1" x14ac:dyDescent="0.25">
      <c r="A120" s="97" t="s">
        <v>634</v>
      </c>
      <c r="B120" s="282"/>
      <c r="C120" s="151"/>
      <c r="D120" s="98">
        <f>SUM(D119)</f>
        <v>0</v>
      </c>
      <c r="E120" s="117">
        <f>SUM(E119)</f>
        <v>2</v>
      </c>
      <c r="F120" s="232">
        <f t="shared" si="3"/>
        <v>2</v>
      </c>
    </row>
    <row r="121" spans="1:6" ht="21.75" thickTop="1" thickBot="1" x14ac:dyDescent="0.25">
      <c r="A121" s="99" t="s">
        <v>626</v>
      </c>
      <c r="B121" s="288"/>
      <c r="C121" s="100" t="s">
        <v>67</v>
      </c>
      <c r="D121" s="101">
        <v>24</v>
      </c>
      <c r="E121" s="100">
        <v>26</v>
      </c>
      <c r="F121" s="237">
        <f t="shared" si="3"/>
        <v>50</v>
      </c>
    </row>
    <row r="122" spans="1:6" ht="42" thickTop="1" thickBot="1" x14ac:dyDescent="0.25">
      <c r="A122" s="97" t="s">
        <v>635</v>
      </c>
      <c r="B122" s="282"/>
      <c r="C122" s="151"/>
      <c r="D122" s="98">
        <f>SUM(D121)</f>
        <v>24</v>
      </c>
      <c r="E122" s="117">
        <f>SUM(E121)</f>
        <v>26</v>
      </c>
      <c r="F122" s="232">
        <f t="shared" si="3"/>
        <v>50</v>
      </c>
    </row>
    <row r="123" spans="1:6" ht="21.75" thickTop="1" thickBot="1" x14ac:dyDescent="0.25">
      <c r="A123" s="99" t="s">
        <v>627</v>
      </c>
      <c r="B123" s="288"/>
      <c r="C123" s="100" t="s">
        <v>67</v>
      </c>
      <c r="D123" s="101">
        <v>1</v>
      </c>
      <c r="E123" s="100"/>
      <c r="F123" s="237">
        <f t="shared" ref="F123:F133" si="4">E123+D123</f>
        <v>1</v>
      </c>
    </row>
    <row r="124" spans="1:6" ht="21.75" thickTop="1" thickBot="1" x14ac:dyDescent="0.25">
      <c r="A124" s="97" t="s">
        <v>636</v>
      </c>
      <c r="B124" s="282"/>
      <c r="C124" s="151"/>
      <c r="D124" s="98">
        <f>SUM(D123)</f>
        <v>1</v>
      </c>
      <c r="E124" s="117">
        <f>SUM(E123)</f>
        <v>0</v>
      </c>
      <c r="F124" s="232">
        <f t="shared" si="4"/>
        <v>1</v>
      </c>
    </row>
    <row r="125" spans="1:6" ht="21.75" thickTop="1" thickBot="1" x14ac:dyDescent="0.25">
      <c r="A125" s="99" t="s">
        <v>602</v>
      </c>
      <c r="B125" s="288"/>
      <c r="C125" s="100" t="s">
        <v>67</v>
      </c>
      <c r="D125" s="101"/>
      <c r="E125" s="100">
        <v>1</v>
      </c>
      <c r="F125" s="237">
        <f t="shared" si="4"/>
        <v>1</v>
      </c>
    </row>
    <row r="126" spans="1:6" ht="21.75" thickTop="1" thickBot="1" x14ac:dyDescent="0.25">
      <c r="A126" s="97" t="s">
        <v>637</v>
      </c>
      <c r="B126" s="282"/>
      <c r="C126" s="151"/>
      <c r="D126" s="98">
        <f>SUM(D125)</f>
        <v>0</v>
      </c>
      <c r="E126" s="117">
        <f>SUM(E125)</f>
        <v>1</v>
      </c>
      <c r="F126" s="232">
        <f t="shared" si="4"/>
        <v>1</v>
      </c>
    </row>
    <row r="127" spans="1:6" ht="21.75" thickTop="1" thickBot="1" x14ac:dyDescent="0.25">
      <c r="A127" s="99" t="s">
        <v>628</v>
      </c>
      <c r="B127" s="288"/>
      <c r="C127" s="100" t="s">
        <v>67</v>
      </c>
      <c r="D127" s="101">
        <v>1</v>
      </c>
      <c r="E127" s="100">
        <v>1</v>
      </c>
      <c r="F127" s="237">
        <f t="shared" si="4"/>
        <v>2</v>
      </c>
    </row>
    <row r="128" spans="1:6" ht="21.75" thickTop="1" thickBot="1" x14ac:dyDescent="0.25">
      <c r="A128" s="97" t="s">
        <v>638</v>
      </c>
      <c r="B128" s="282"/>
      <c r="C128" s="151"/>
      <c r="D128" s="98">
        <f>SUM(D127)</f>
        <v>1</v>
      </c>
      <c r="E128" s="117">
        <f>SUM(E127)</f>
        <v>1</v>
      </c>
      <c r="F128" s="232">
        <f t="shared" si="4"/>
        <v>2</v>
      </c>
    </row>
    <row r="129" spans="1:6" ht="21.75" thickTop="1" thickBot="1" x14ac:dyDescent="0.25">
      <c r="A129" s="94" t="s">
        <v>629</v>
      </c>
      <c r="B129" s="285"/>
      <c r="C129" s="95" t="s">
        <v>67</v>
      </c>
      <c r="D129" s="96">
        <v>2</v>
      </c>
      <c r="E129" s="95">
        <v>2</v>
      </c>
      <c r="F129" s="233">
        <f t="shared" si="4"/>
        <v>4</v>
      </c>
    </row>
    <row r="130" spans="1:6" ht="21" thickBot="1" x14ac:dyDescent="0.25">
      <c r="A130" s="102"/>
      <c r="B130" s="281"/>
      <c r="C130" s="103" t="s">
        <v>70</v>
      </c>
      <c r="D130" s="104"/>
      <c r="E130" s="103">
        <v>1</v>
      </c>
      <c r="F130" s="234">
        <f t="shared" si="4"/>
        <v>1</v>
      </c>
    </row>
    <row r="131" spans="1:6" ht="21.75" thickTop="1" thickBot="1" x14ac:dyDescent="0.25">
      <c r="A131" s="97" t="s">
        <v>639</v>
      </c>
      <c r="B131" s="282"/>
      <c r="C131" s="151"/>
      <c r="D131" s="98">
        <f>SUM(D129:D130)</f>
        <v>2</v>
      </c>
      <c r="E131" s="117">
        <f>SUM(E129:E130)</f>
        <v>3</v>
      </c>
      <c r="F131" s="232">
        <f t="shared" si="4"/>
        <v>5</v>
      </c>
    </row>
    <row r="132" spans="1:6" ht="21.75" thickTop="1" thickBot="1" x14ac:dyDescent="0.25">
      <c r="A132" s="111" t="s">
        <v>630</v>
      </c>
      <c r="B132" s="289"/>
      <c r="C132" s="112" t="s">
        <v>122</v>
      </c>
      <c r="D132" s="113">
        <v>1</v>
      </c>
      <c r="E132" s="112"/>
      <c r="F132" s="236">
        <f t="shared" si="4"/>
        <v>1</v>
      </c>
    </row>
    <row r="133" spans="1:6" ht="42" thickTop="1" thickBot="1" x14ac:dyDescent="0.25">
      <c r="A133" s="97" t="s">
        <v>640</v>
      </c>
      <c r="B133" s="282"/>
      <c r="C133" s="151"/>
      <c r="D133" s="98">
        <f>SUM(D132)</f>
        <v>1</v>
      </c>
      <c r="E133" s="117">
        <f>SUM(E132)</f>
        <v>0</v>
      </c>
      <c r="F133" s="232">
        <f t="shared" si="4"/>
        <v>1</v>
      </c>
    </row>
    <row r="134" spans="1:6" ht="45.75" thickTop="1" thickBot="1" x14ac:dyDescent="0.25">
      <c r="A134" s="60" t="s">
        <v>117</v>
      </c>
      <c r="B134" s="290"/>
      <c r="C134" s="149"/>
      <c r="D134" s="60">
        <f>SUM(D109+D112+D118+D120+D122+D124+D126+D128+D131+D133)</f>
        <v>164</v>
      </c>
      <c r="E134" s="60">
        <f t="shared" ref="E134" si="5">SUM(E109+E112+E118+E120+E122+E124+E126+E128+E131+E133)</f>
        <v>174</v>
      </c>
      <c r="F134" s="60">
        <f>SUM(F109+F112+F118+F120+F122+F124+F126+F128+F131+F133)</f>
        <v>338</v>
      </c>
    </row>
    <row r="135" spans="1:6" ht="21" thickTop="1" x14ac:dyDescent="0.2"/>
  </sheetData>
  <mergeCells count="10">
    <mergeCell ref="A6:E6"/>
    <mergeCell ref="D104:F105"/>
    <mergeCell ref="A4:E4"/>
    <mergeCell ref="C104:C106"/>
    <mergeCell ref="A104:A106"/>
    <mergeCell ref="B104:B106"/>
    <mergeCell ref="C9:E10"/>
    <mergeCell ref="A8:D8"/>
    <mergeCell ref="A9:A11"/>
    <mergeCell ref="B9:B11"/>
  </mergeCells>
  <printOptions horizontalCentered="1" verticalCentered="1"/>
  <pageMargins left="0" right="0" top="0" bottom="0" header="0" footer="0"/>
  <pageSetup paperSize="9" scale="96" fitToHeight="0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3:T260"/>
  <sheetViews>
    <sheetView rightToLeft="1" topLeftCell="F258" zoomScale="90" zoomScaleNormal="90" workbookViewId="0">
      <selection activeCell="A3" sqref="A3:T259"/>
    </sheetView>
  </sheetViews>
  <sheetFormatPr defaultColWidth="9.25" defaultRowHeight="22.5" customHeight="1" x14ac:dyDescent="0.2"/>
  <cols>
    <col min="1" max="1" width="20.5" style="17" customWidth="1"/>
    <col min="2" max="2" width="29.5" style="17" customWidth="1"/>
    <col min="3" max="3" width="10.75" style="17" hidden="1" customWidth="1"/>
    <col min="4" max="17" width="12.875" style="17" customWidth="1"/>
    <col min="18" max="20" width="14.25" style="17" customWidth="1"/>
    <col min="21" max="21" width="6.25" style="17" customWidth="1"/>
    <col min="22" max="22" width="11.75" style="17" customWidth="1"/>
    <col min="23" max="16384" width="9.25" style="17"/>
  </cols>
  <sheetData>
    <row r="3" spans="1:20" ht="22.5" customHeight="1" x14ac:dyDescent="0.2">
      <c r="A3" s="383" t="s">
        <v>17</v>
      </c>
      <c r="B3" s="383"/>
      <c r="C3" s="383"/>
      <c r="D3" s="383"/>
      <c r="E3" s="383"/>
      <c r="F3" s="383"/>
      <c r="G3" s="383"/>
    </row>
    <row r="5" spans="1:20" ht="22.5" customHeight="1" x14ac:dyDescent="0.2">
      <c r="C5" s="5"/>
      <c r="F5" s="402"/>
      <c r="G5" s="402"/>
      <c r="H5" s="402"/>
      <c r="I5" s="402"/>
      <c r="J5" s="402"/>
      <c r="K5" s="402"/>
      <c r="L5" s="402"/>
      <c r="M5" s="402"/>
      <c r="N5" s="402"/>
      <c r="O5" s="402"/>
      <c r="P5" s="402"/>
      <c r="Q5" s="402"/>
      <c r="R5" s="402"/>
      <c r="S5" s="402"/>
      <c r="T5" s="402"/>
    </row>
    <row r="7" spans="1:20" ht="22.5" customHeight="1" thickBot="1" x14ac:dyDescent="0.25"/>
    <row r="8" spans="1:20" ht="22.5" customHeight="1" thickTop="1" thickBot="1" x14ac:dyDescent="0.25">
      <c r="A8" s="376" t="s">
        <v>1</v>
      </c>
      <c r="B8" s="376" t="s">
        <v>16</v>
      </c>
      <c r="C8" s="376"/>
      <c r="D8" s="376" t="s">
        <v>386</v>
      </c>
      <c r="E8" s="376"/>
      <c r="F8" s="376" t="s">
        <v>387</v>
      </c>
      <c r="G8" s="376"/>
      <c r="H8" s="376" t="s">
        <v>388</v>
      </c>
      <c r="I8" s="376"/>
      <c r="J8" s="376" t="s">
        <v>389</v>
      </c>
      <c r="K8" s="376"/>
      <c r="L8" s="376" t="s">
        <v>390</v>
      </c>
      <c r="M8" s="376"/>
      <c r="N8" s="376" t="s">
        <v>391</v>
      </c>
      <c r="O8" s="376"/>
      <c r="P8" s="376" t="s">
        <v>3</v>
      </c>
      <c r="Q8" s="376"/>
      <c r="R8" s="376" t="s">
        <v>12</v>
      </c>
      <c r="S8" s="376"/>
      <c r="T8" s="376"/>
    </row>
    <row r="9" spans="1:20" ht="22.5" customHeight="1" thickTop="1" thickBot="1" x14ac:dyDescent="0.25">
      <c r="A9" s="376"/>
      <c r="B9" s="376"/>
      <c r="C9" s="376"/>
      <c r="D9" s="115" t="s">
        <v>7</v>
      </c>
      <c r="E9" s="115" t="s">
        <v>5</v>
      </c>
      <c r="F9" s="115" t="s">
        <v>7</v>
      </c>
      <c r="G9" s="115" t="s">
        <v>5</v>
      </c>
      <c r="H9" s="115" t="s">
        <v>7</v>
      </c>
      <c r="I9" s="115" t="s">
        <v>5</v>
      </c>
      <c r="J9" s="115" t="s">
        <v>7</v>
      </c>
      <c r="K9" s="115" t="s">
        <v>5</v>
      </c>
      <c r="L9" s="115" t="s">
        <v>7</v>
      </c>
      <c r="M9" s="115" t="s">
        <v>5</v>
      </c>
      <c r="N9" s="115" t="s">
        <v>7</v>
      </c>
      <c r="O9" s="115" t="s">
        <v>5</v>
      </c>
      <c r="P9" s="115" t="s">
        <v>7</v>
      </c>
      <c r="Q9" s="115" t="s">
        <v>5</v>
      </c>
      <c r="R9" s="115" t="s">
        <v>7</v>
      </c>
      <c r="S9" s="115" t="s">
        <v>5</v>
      </c>
      <c r="T9" s="116" t="s">
        <v>13</v>
      </c>
    </row>
    <row r="10" spans="1:20" ht="22.5" customHeight="1" thickTop="1" thickBot="1" x14ac:dyDescent="0.25">
      <c r="A10" s="81" t="s">
        <v>566</v>
      </c>
      <c r="B10" s="403" t="s">
        <v>28</v>
      </c>
      <c r="C10" s="404"/>
      <c r="D10" s="88"/>
      <c r="E10" s="82"/>
      <c r="F10" s="82">
        <v>170</v>
      </c>
      <c r="G10" s="82">
        <v>138</v>
      </c>
      <c r="H10" s="82"/>
      <c r="I10" s="82"/>
      <c r="J10" s="82"/>
      <c r="K10" s="82"/>
      <c r="L10" s="82"/>
      <c r="M10" s="82"/>
      <c r="N10" s="82"/>
      <c r="O10" s="82"/>
      <c r="P10" s="82"/>
      <c r="Q10" s="85"/>
      <c r="R10" s="88">
        <f>P10+N10+L10+J10+H10+F10+D10</f>
        <v>170</v>
      </c>
      <c r="S10" s="85">
        <f>Q10+O10+M10+K10+I10+G10+E10</f>
        <v>138</v>
      </c>
      <c r="T10" s="228">
        <f>S10+R10</f>
        <v>308</v>
      </c>
    </row>
    <row r="11" spans="1:20" ht="22.5" customHeight="1" thickTop="1" thickBot="1" x14ac:dyDescent="0.25">
      <c r="A11" s="84"/>
      <c r="B11" s="390" t="s">
        <v>146</v>
      </c>
      <c r="C11" s="391"/>
      <c r="D11" s="90"/>
      <c r="E11" s="20"/>
      <c r="F11" s="20"/>
      <c r="G11" s="20"/>
      <c r="H11" s="20">
        <v>6</v>
      </c>
      <c r="I11" s="20">
        <v>12</v>
      </c>
      <c r="J11" s="20">
        <v>1</v>
      </c>
      <c r="K11" s="20">
        <v>7</v>
      </c>
      <c r="L11" s="20">
        <v>4</v>
      </c>
      <c r="M11" s="20">
        <v>2</v>
      </c>
      <c r="N11" s="20"/>
      <c r="O11" s="20"/>
      <c r="P11" s="20"/>
      <c r="Q11" s="87"/>
      <c r="R11" s="90">
        <f t="shared" ref="R11:R72" si="0">P11+N11+L11+J11+H11+F11+D11</f>
        <v>11</v>
      </c>
      <c r="S11" s="87">
        <f t="shared" ref="S11:S72" si="1">Q11+O11+M11+K11+I11+G11+E11</f>
        <v>21</v>
      </c>
      <c r="T11" s="229">
        <f t="shared" ref="T11:T72" si="2">S11+R11</f>
        <v>32</v>
      </c>
    </row>
    <row r="12" spans="1:20" ht="22.5" customHeight="1" thickTop="1" thickBot="1" x14ac:dyDescent="0.25">
      <c r="A12" s="83"/>
      <c r="B12" s="386" t="s">
        <v>393</v>
      </c>
      <c r="C12" s="387"/>
      <c r="D12" s="89"/>
      <c r="E12" s="19"/>
      <c r="F12" s="19"/>
      <c r="G12" s="19"/>
      <c r="H12" s="19"/>
      <c r="I12" s="19"/>
      <c r="J12" s="19">
        <v>3</v>
      </c>
      <c r="K12" s="19"/>
      <c r="L12" s="19"/>
      <c r="M12" s="19"/>
      <c r="N12" s="19"/>
      <c r="O12" s="19"/>
      <c r="P12" s="19"/>
      <c r="Q12" s="86"/>
      <c r="R12" s="89">
        <f t="shared" si="0"/>
        <v>3</v>
      </c>
      <c r="S12" s="86">
        <f t="shared" si="1"/>
        <v>0</v>
      </c>
      <c r="T12" s="230">
        <f>S12+R12</f>
        <v>3</v>
      </c>
    </row>
    <row r="13" spans="1:20" ht="22.5" customHeight="1" thickTop="1" thickBot="1" x14ac:dyDescent="0.25">
      <c r="A13" s="84"/>
      <c r="B13" s="390" t="s">
        <v>60</v>
      </c>
      <c r="C13" s="391"/>
      <c r="D13" s="90"/>
      <c r="E13" s="20"/>
      <c r="F13" s="20"/>
      <c r="G13" s="20"/>
      <c r="H13" s="20">
        <v>5</v>
      </c>
      <c r="I13" s="20"/>
      <c r="J13" s="20">
        <v>11</v>
      </c>
      <c r="K13" s="20"/>
      <c r="L13" s="20">
        <v>15</v>
      </c>
      <c r="M13" s="20">
        <v>2</v>
      </c>
      <c r="N13" s="20"/>
      <c r="O13" s="20"/>
      <c r="P13" s="20"/>
      <c r="Q13" s="87"/>
      <c r="R13" s="90">
        <f t="shared" si="0"/>
        <v>31</v>
      </c>
      <c r="S13" s="87">
        <f t="shared" si="1"/>
        <v>2</v>
      </c>
      <c r="T13" s="229">
        <f>S13+R13</f>
        <v>33</v>
      </c>
    </row>
    <row r="14" spans="1:20" ht="22.5" customHeight="1" thickTop="1" thickBot="1" x14ac:dyDescent="0.25">
      <c r="A14" s="83"/>
      <c r="B14" s="386" t="s">
        <v>30</v>
      </c>
      <c r="C14" s="387"/>
      <c r="D14" s="89"/>
      <c r="E14" s="19"/>
      <c r="F14" s="19"/>
      <c r="G14" s="19"/>
      <c r="H14" s="19">
        <v>27</v>
      </c>
      <c r="I14" s="19">
        <v>13</v>
      </c>
      <c r="J14" s="19">
        <v>54</v>
      </c>
      <c r="K14" s="19">
        <v>17</v>
      </c>
      <c r="L14" s="19">
        <v>55</v>
      </c>
      <c r="M14" s="19">
        <v>11</v>
      </c>
      <c r="N14" s="19"/>
      <c r="O14" s="19"/>
      <c r="P14" s="19"/>
      <c r="Q14" s="86"/>
      <c r="R14" s="89">
        <f t="shared" si="0"/>
        <v>136</v>
      </c>
      <c r="S14" s="86">
        <f t="shared" si="1"/>
        <v>41</v>
      </c>
      <c r="T14" s="230">
        <f t="shared" si="2"/>
        <v>177</v>
      </c>
    </row>
    <row r="15" spans="1:20" ht="22.5" customHeight="1" thickTop="1" thickBot="1" x14ac:dyDescent="0.25">
      <c r="A15" s="84"/>
      <c r="B15" s="390" t="s">
        <v>29</v>
      </c>
      <c r="C15" s="391"/>
      <c r="D15" s="90"/>
      <c r="E15" s="20"/>
      <c r="F15" s="20"/>
      <c r="G15" s="20"/>
      <c r="H15" s="20">
        <v>1</v>
      </c>
      <c r="I15" s="20">
        <v>4</v>
      </c>
      <c r="J15" s="20">
        <v>8</v>
      </c>
      <c r="K15" s="20">
        <v>5</v>
      </c>
      <c r="L15" s="20">
        <v>5</v>
      </c>
      <c r="M15" s="20">
        <v>4</v>
      </c>
      <c r="N15" s="20"/>
      <c r="O15" s="20"/>
      <c r="P15" s="20"/>
      <c r="Q15" s="87"/>
      <c r="R15" s="90">
        <f t="shared" si="0"/>
        <v>14</v>
      </c>
      <c r="S15" s="87">
        <f t="shared" si="1"/>
        <v>13</v>
      </c>
      <c r="T15" s="229">
        <f t="shared" si="2"/>
        <v>27</v>
      </c>
    </row>
    <row r="16" spans="1:20" ht="22.5" customHeight="1" thickTop="1" thickBot="1" x14ac:dyDescent="0.25">
      <c r="A16" s="83"/>
      <c r="B16" s="386" t="s">
        <v>59</v>
      </c>
      <c r="C16" s="387"/>
      <c r="D16" s="89"/>
      <c r="E16" s="19"/>
      <c r="F16" s="19"/>
      <c r="G16" s="19"/>
      <c r="H16" s="19">
        <v>1</v>
      </c>
      <c r="I16" s="19">
        <v>12</v>
      </c>
      <c r="J16" s="19">
        <v>3</v>
      </c>
      <c r="K16" s="19">
        <v>7</v>
      </c>
      <c r="L16" s="19">
        <v>10</v>
      </c>
      <c r="M16" s="19">
        <v>5</v>
      </c>
      <c r="N16" s="19"/>
      <c r="O16" s="19"/>
      <c r="P16" s="19"/>
      <c r="Q16" s="86"/>
      <c r="R16" s="89">
        <f t="shared" si="0"/>
        <v>14</v>
      </c>
      <c r="S16" s="86">
        <f t="shared" si="1"/>
        <v>24</v>
      </c>
      <c r="T16" s="230">
        <f t="shared" si="2"/>
        <v>38</v>
      </c>
    </row>
    <row r="17" spans="1:20" ht="22.5" customHeight="1" thickTop="1" thickBot="1" x14ac:dyDescent="0.25">
      <c r="A17" s="84"/>
      <c r="B17" s="390" t="s">
        <v>394</v>
      </c>
      <c r="C17" s="391"/>
      <c r="D17" s="90"/>
      <c r="E17" s="20"/>
      <c r="F17" s="20"/>
      <c r="G17" s="20"/>
      <c r="H17" s="20">
        <v>2</v>
      </c>
      <c r="I17" s="20">
        <v>12</v>
      </c>
      <c r="J17" s="20">
        <v>6</v>
      </c>
      <c r="K17" s="20">
        <v>13</v>
      </c>
      <c r="L17" s="20">
        <v>7</v>
      </c>
      <c r="M17" s="20">
        <v>8</v>
      </c>
      <c r="N17" s="20"/>
      <c r="O17" s="20"/>
      <c r="P17" s="20"/>
      <c r="Q17" s="87"/>
      <c r="R17" s="90">
        <f>P17+N17+L17+J17+H17+F17+D17</f>
        <v>15</v>
      </c>
      <c r="S17" s="87">
        <f>Q17+O17+M17+K17+I17+G17+E17</f>
        <v>33</v>
      </c>
      <c r="T17" s="229">
        <f t="shared" si="2"/>
        <v>48</v>
      </c>
    </row>
    <row r="18" spans="1:20" ht="22.5" customHeight="1" thickTop="1" thickBot="1" x14ac:dyDescent="0.25">
      <c r="A18" s="83"/>
      <c r="B18" s="386" t="s">
        <v>395</v>
      </c>
      <c r="C18" s="387"/>
      <c r="D18" s="89"/>
      <c r="E18" s="19"/>
      <c r="F18" s="19"/>
      <c r="G18" s="19"/>
      <c r="H18" s="19">
        <v>13</v>
      </c>
      <c r="I18" s="19"/>
      <c r="J18" s="19">
        <v>16</v>
      </c>
      <c r="K18" s="19">
        <v>7</v>
      </c>
      <c r="L18" s="19">
        <v>33</v>
      </c>
      <c r="M18" s="19">
        <v>7</v>
      </c>
      <c r="N18" s="19"/>
      <c r="O18" s="19"/>
      <c r="P18" s="19"/>
      <c r="Q18" s="86"/>
      <c r="R18" s="89">
        <f t="shared" si="0"/>
        <v>62</v>
      </c>
      <c r="S18" s="86">
        <f t="shared" si="1"/>
        <v>14</v>
      </c>
      <c r="T18" s="230">
        <f t="shared" si="2"/>
        <v>76</v>
      </c>
    </row>
    <row r="19" spans="1:20" ht="22.5" customHeight="1" thickTop="1" thickBot="1" x14ac:dyDescent="0.25">
      <c r="A19" s="84"/>
      <c r="B19" s="390" t="s">
        <v>58</v>
      </c>
      <c r="C19" s="391"/>
      <c r="D19" s="90"/>
      <c r="E19" s="20"/>
      <c r="F19" s="20"/>
      <c r="G19" s="20"/>
      <c r="H19" s="20">
        <v>13</v>
      </c>
      <c r="I19" s="20">
        <v>43</v>
      </c>
      <c r="J19" s="20">
        <v>25</v>
      </c>
      <c r="K19" s="20">
        <v>27</v>
      </c>
      <c r="L19" s="20">
        <v>19</v>
      </c>
      <c r="M19" s="20">
        <v>43</v>
      </c>
      <c r="N19" s="20"/>
      <c r="O19" s="20"/>
      <c r="P19" s="20"/>
      <c r="Q19" s="87"/>
      <c r="R19" s="90">
        <f t="shared" si="0"/>
        <v>57</v>
      </c>
      <c r="S19" s="87">
        <f t="shared" si="1"/>
        <v>113</v>
      </c>
      <c r="T19" s="229">
        <f t="shared" si="2"/>
        <v>170</v>
      </c>
    </row>
    <row r="20" spans="1:20" ht="22.5" customHeight="1" thickTop="1" thickBot="1" x14ac:dyDescent="0.25">
      <c r="A20" s="83"/>
      <c r="B20" s="386" t="s">
        <v>396</v>
      </c>
      <c r="C20" s="387"/>
      <c r="D20" s="89"/>
      <c r="E20" s="19"/>
      <c r="F20" s="19"/>
      <c r="G20" s="19"/>
      <c r="H20" s="19">
        <v>3</v>
      </c>
      <c r="I20" s="19">
        <v>6</v>
      </c>
      <c r="J20" s="19">
        <v>6</v>
      </c>
      <c r="K20" s="19">
        <v>8</v>
      </c>
      <c r="L20" s="19">
        <v>25</v>
      </c>
      <c r="M20" s="19">
        <v>18</v>
      </c>
      <c r="N20" s="19"/>
      <c r="O20" s="19"/>
      <c r="P20" s="19"/>
      <c r="Q20" s="86"/>
      <c r="R20" s="89">
        <f>P20+N20+L20+J20+H20+F20+D20</f>
        <v>34</v>
      </c>
      <c r="S20" s="86">
        <f t="shared" si="1"/>
        <v>32</v>
      </c>
      <c r="T20" s="230">
        <f t="shared" si="2"/>
        <v>66</v>
      </c>
    </row>
    <row r="21" spans="1:20" ht="22.5" customHeight="1" thickTop="1" thickBot="1" x14ac:dyDescent="0.25">
      <c r="A21" s="84"/>
      <c r="B21" s="390" t="s">
        <v>397</v>
      </c>
      <c r="C21" s="391"/>
      <c r="D21" s="90"/>
      <c r="E21" s="20"/>
      <c r="F21" s="20"/>
      <c r="G21" s="20"/>
      <c r="H21" s="20">
        <v>2</v>
      </c>
      <c r="I21" s="20">
        <v>3</v>
      </c>
      <c r="J21" s="20">
        <v>4</v>
      </c>
      <c r="K21" s="20">
        <v>6</v>
      </c>
      <c r="L21" s="20">
        <v>2</v>
      </c>
      <c r="M21" s="20">
        <v>5</v>
      </c>
      <c r="N21" s="20"/>
      <c r="O21" s="20"/>
      <c r="P21" s="20"/>
      <c r="Q21" s="87"/>
      <c r="R21" s="90">
        <f t="shared" ref="R21:R26" si="3">P21+N21+L21+J21+H21+F21+D21</f>
        <v>8</v>
      </c>
      <c r="S21" s="87">
        <f t="shared" si="1"/>
        <v>14</v>
      </c>
      <c r="T21" s="229">
        <f t="shared" si="2"/>
        <v>22</v>
      </c>
    </row>
    <row r="22" spans="1:20" ht="22.5" customHeight="1" thickTop="1" thickBot="1" x14ac:dyDescent="0.25">
      <c r="A22" s="83"/>
      <c r="B22" s="386" t="s">
        <v>61</v>
      </c>
      <c r="C22" s="387"/>
      <c r="D22" s="89"/>
      <c r="E22" s="19"/>
      <c r="F22" s="19"/>
      <c r="G22" s="19"/>
      <c r="H22" s="19">
        <v>9</v>
      </c>
      <c r="I22" s="19">
        <v>5</v>
      </c>
      <c r="J22" s="19">
        <v>10</v>
      </c>
      <c r="K22" s="19">
        <v>12</v>
      </c>
      <c r="L22" s="19">
        <v>22</v>
      </c>
      <c r="M22" s="19">
        <v>36</v>
      </c>
      <c r="N22" s="19"/>
      <c r="O22" s="19"/>
      <c r="P22" s="19"/>
      <c r="Q22" s="86"/>
      <c r="R22" s="89">
        <f t="shared" si="3"/>
        <v>41</v>
      </c>
      <c r="S22" s="86">
        <f t="shared" si="1"/>
        <v>53</v>
      </c>
      <c r="T22" s="230">
        <f t="shared" si="2"/>
        <v>94</v>
      </c>
    </row>
    <row r="23" spans="1:20" ht="22.5" customHeight="1" thickTop="1" thickBot="1" x14ac:dyDescent="0.25">
      <c r="A23" s="84"/>
      <c r="B23" s="390" t="s">
        <v>398</v>
      </c>
      <c r="C23" s="391"/>
      <c r="D23" s="90"/>
      <c r="E23" s="20"/>
      <c r="F23" s="20"/>
      <c r="G23" s="20"/>
      <c r="H23" s="20">
        <v>13</v>
      </c>
      <c r="I23" s="20">
        <v>1</v>
      </c>
      <c r="J23" s="20">
        <v>24</v>
      </c>
      <c r="K23" s="20">
        <v>10</v>
      </c>
      <c r="L23" s="20">
        <v>37</v>
      </c>
      <c r="M23" s="20">
        <v>7</v>
      </c>
      <c r="N23" s="20"/>
      <c r="O23" s="20"/>
      <c r="P23" s="20"/>
      <c r="Q23" s="87"/>
      <c r="R23" s="90">
        <f t="shared" si="3"/>
        <v>74</v>
      </c>
      <c r="S23" s="87">
        <f t="shared" si="1"/>
        <v>18</v>
      </c>
      <c r="T23" s="229">
        <f t="shared" si="2"/>
        <v>92</v>
      </c>
    </row>
    <row r="24" spans="1:20" ht="22.5" customHeight="1" thickTop="1" thickBot="1" x14ac:dyDescent="0.25">
      <c r="A24" s="83"/>
      <c r="B24" s="386" t="s">
        <v>399</v>
      </c>
      <c r="C24" s="387"/>
      <c r="D24" s="89"/>
      <c r="E24" s="19"/>
      <c r="F24" s="19"/>
      <c r="G24" s="19"/>
      <c r="H24" s="19">
        <v>6</v>
      </c>
      <c r="I24" s="19">
        <v>3</v>
      </c>
      <c r="J24" s="19">
        <v>5</v>
      </c>
      <c r="K24" s="19">
        <v>1</v>
      </c>
      <c r="L24" s="19">
        <v>9</v>
      </c>
      <c r="M24" s="19">
        <v>2</v>
      </c>
      <c r="N24" s="19"/>
      <c r="O24" s="19"/>
      <c r="P24" s="19"/>
      <c r="Q24" s="86"/>
      <c r="R24" s="89">
        <f t="shared" si="3"/>
        <v>20</v>
      </c>
      <c r="S24" s="86">
        <f t="shared" si="1"/>
        <v>6</v>
      </c>
      <c r="T24" s="230">
        <f>S24+R24</f>
        <v>26</v>
      </c>
    </row>
    <row r="25" spans="1:20" ht="22.5" customHeight="1" thickTop="1" thickBot="1" x14ac:dyDescent="0.25">
      <c r="A25" s="84"/>
      <c r="B25" s="390" t="s">
        <v>400</v>
      </c>
      <c r="C25" s="391"/>
      <c r="D25" s="90"/>
      <c r="E25" s="20"/>
      <c r="F25" s="20"/>
      <c r="G25" s="20"/>
      <c r="H25" s="20">
        <v>12</v>
      </c>
      <c r="I25" s="20">
        <v>7</v>
      </c>
      <c r="J25" s="20">
        <v>20</v>
      </c>
      <c r="K25" s="20">
        <v>6</v>
      </c>
      <c r="L25" s="20">
        <v>55</v>
      </c>
      <c r="M25" s="20">
        <v>18</v>
      </c>
      <c r="N25" s="20"/>
      <c r="O25" s="20"/>
      <c r="P25" s="20"/>
      <c r="Q25" s="87"/>
      <c r="R25" s="90">
        <f t="shared" si="3"/>
        <v>87</v>
      </c>
      <c r="S25" s="87">
        <f t="shared" si="1"/>
        <v>31</v>
      </c>
      <c r="T25" s="229">
        <f t="shared" ref="T25:T26" si="4">S25+R25</f>
        <v>118</v>
      </c>
    </row>
    <row r="26" spans="1:20" ht="22.5" customHeight="1" thickTop="1" thickBot="1" x14ac:dyDescent="0.25">
      <c r="A26" s="105"/>
      <c r="B26" s="398" t="s">
        <v>401</v>
      </c>
      <c r="C26" s="399"/>
      <c r="D26" s="107"/>
      <c r="E26" s="31"/>
      <c r="F26" s="31"/>
      <c r="G26" s="31"/>
      <c r="H26" s="31">
        <v>3</v>
      </c>
      <c r="I26" s="31">
        <v>3</v>
      </c>
      <c r="J26" s="31">
        <v>5</v>
      </c>
      <c r="K26" s="31"/>
      <c r="L26" s="31"/>
      <c r="M26" s="31"/>
      <c r="N26" s="31"/>
      <c r="O26" s="31"/>
      <c r="P26" s="31"/>
      <c r="Q26" s="106"/>
      <c r="R26" s="107">
        <f t="shared" si="3"/>
        <v>8</v>
      </c>
      <c r="S26" s="106">
        <f t="shared" si="1"/>
        <v>3</v>
      </c>
      <c r="T26" s="231">
        <f t="shared" si="4"/>
        <v>11</v>
      </c>
    </row>
    <row r="27" spans="1:20" ht="22.5" customHeight="1" thickTop="1" thickBot="1" x14ac:dyDescent="0.25">
      <c r="A27" s="97" t="s">
        <v>631</v>
      </c>
      <c r="B27" s="384"/>
      <c r="C27" s="385"/>
      <c r="D27" s="98">
        <f>SUM(D10:D26)</f>
        <v>0</v>
      </c>
      <c r="E27" s="98">
        <f t="shared" ref="E27:Q27" si="5">SUM(E10:E26)</f>
        <v>0</v>
      </c>
      <c r="F27" s="98">
        <f t="shared" si="5"/>
        <v>170</v>
      </c>
      <c r="G27" s="98">
        <f t="shared" si="5"/>
        <v>138</v>
      </c>
      <c r="H27" s="98">
        <f t="shared" si="5"/>
        <v>116</v>
      </c>
      <c r="I27" s="98">
        <f t="shared" si="5"/>
        <v>124</v>
      </c>
      <c r="J27" s="98">
        <f t="shared" si="5"/>
        <v>201</v>
      </c>
      <c r="K27" s="98">
        <f t="shared" si="5"/>
        <v>126</v>
      </c>
      <c r="L27" s="98">
        <f t="shared" si="5"/>
        <v>298</v>
      </c>
      <c r="M27" s="98">
        <f t="shared" si="5"/>
        <v>168</v>
      </c>
      <c r="N27" s="98">
        <f t="shared" si="5"/>
        <v>0</v>
      </c>
      <c r="O27" s="98">
        <f>SUM(O10:O26)</f>
        <v>0</v>
      </c>
      <c r="P27" s="98">
        <f t="shared" si="5"/>
        <v>0</v>
      </c>
      <c r="Q27" s="117">
        <f t="shared" si="5"/>
        <v>0</v>
      </c>
      <c r="R27" s="98">
        <f>P27+N27+L27+J27+H27+F27+D27</f>
        <v>785</v>
      </c>
      <c r="S27" s="117">
        <f>Q27+O27+M27+K27+I27+G27+E27</f>
        <v>556</v>
      </c>
      <c r="T27" s="232">
        <f>S27+R27</f>
        <v>1341</v>
      </c>
    </row>
    <row r="28" spans="1:20" ht="22.5" customHeight="1" thickTop="1" thickBot="1" x14ac:dyDescent="0.25">
      <c r="A28" s="94" t="s">
        <v>525</v>
      </c>
      <c r="B28" s="388" t="s">
        <v>28</v>
      </c>
      <c r="C28" s="389"/>
      <c r="D28" s="96">
        <v>76</v>
      </c>
      <c r="E28" s="33">
        <v>306</v>
      </c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95"/>
      <c r="R28" s="96">
        <f t="shared" si="0"/>
        <v>76</v>
      </c>
      <c r="S28" s="95">
        <f t="shared" si="1"/>
        <v>306</v>
      </c>
      <c r="T28" s="233">
        <f t="shared" si="2"/>
        <v>382</v>
      </c>
    </row>
    <row r="29" spans="1:20" ht="22.5" customHeight="1" thickTop="1" thickBot="1" x14ac:dyDescent="0.25">
      <c r="A29" s="84"/>
      <c r="B29" s="390" t="s">
        <v>148</v>
      </c>
      <c r="C29" s="391"/>
      <c r="D29" s="90"/>
      <c r="E29" s="20"/>
      <c r="F29" s="20">
        <v>1</v>
      </c>
      <c r="G29" s="20">
        <v>43</v>
      </c>
      <c r="H29" s="20">
        <v>16</v>
      </c>
      <c r="I29" s="20">
        <v>61</v>
      </c>
      <c r="J29" s="20">
        <v>15</v>
      </c>
      <c r="K29" s="20">
        <v>98</v>
      </c>
      <c r="L29" s="20">
        <v>17</v>
      </c>
      <c r="M29" s="20">
        <v>123</v>
      </c>
      <c r="N29" s="20"/>
      <c r="O29" s="20"/>
      <c r="P29" s="20"/>
      <c r="Q29" s="87"/>
      <c r="R29" s="90">
        <f t="shared" si="0"/>
        <v>49</v>
      </c>
      <c r="S29" s="87">
        <f t="shared" si="1"/>
        <v>325</v>
      </c>
      <c r="T29" s="229">
        <f t="shared" si="2"/>
        <v>374</v>
      </c>
    </row>
    <row r="30" spans="1:20" ht="22.5" customHeight="1" thickTop="1" thickBot="1" x14ac:dyDescent="0.25">
      <c r="A30" s="83"/>
      <c r="B30" s="386" t="s">
        <v>437</v>
      </c>
      <c r="C30" s="387"/>
      <c r="D30" s="89"/>
      <c r="E30" s="19"/>
      <c r="F30" s="19"/>
      <c r="G30" s="19">
        <v>2</v>
      </c>
      <c r="H30" s="19">
        <v>2</v>
      </c>
      <c r="I30" s="19">
        <v>26</v>
      </c>
      <c r="J30" s="19"/>
      <c r="K30" s="19"/>
      <c r="L30" s="19"/>
      <c r="M30" s="19"/>
      <c r="N30" s="19"/>
      <c r="O30" s="19"/>
      <c r="P30" s="19"/>
      <c r="Q30" s="86"/>
      <c r="R30" s="89">
        <f t="shared" si="0"/>
        <v>2</v>
      </c>
      <c r="S30" s="86">
        <f t="shared" si="1"/>
        <v>28</v>
      </c>
      <c r="T30" s="230">
        <f t="shared" si="2"/>
        <v>30</v>
      </c>
    </row>
    <row r="31" spans="1:20" ht="22.5" customHeight="1" thickTop="1" thickBot="1" x14ac:dyDescent="0.25">
      <c r="A31" s="84"/>
      <c r="B31" s="390" t="s">
        <v>54</v>
      </c>
      <c r="C31" s="391"/>
      <c r="D31" s="90"/>
      <c r="E31" s="20"/>
      <c r="F31" s="20">
        <v>2</v>
      </c>
      <c r="G31" s="20">
        <v>18</v>
      </c>
      <c r="H31" s="20">
        <v>3</v>
      </c>
      <c r="I31" s="20">
        <v>18</v>
      </c>
      <c r="J31" s="20">
        <v>3</v>
      </c>
      <c r="K31" s="20">
        <v>54</v>
      </c>
      <c r="L31" s="20"/>
      <c r="M31" s="20">
        <v>48</v>
      </c>
      <c r="N31" s="20"/>
      <c r="O31" s="20"/>
      <c r="P31" s="20"/>
      <c r="Q31" s="87"/>
      <c r="R31" s="90">
        <f t="shared" si="0"/>
        <v>8</v>
      </c>
      <c r="S31" s="87">
        <f t="shared" si="1"/>
        <v>138</v>
      </c>
      <c r="T31" s="229">
        <f t="shared" si="2"/>
        <v>146</v>
      </c>
    </row>
    <row r="32" spans="1:20" ht="22.5" customHeight="1" thickTop="1" thickBot="1" x14ac:dyDescent="0.25">
      <c r="A32" s="83"/>
      <c r="B32" s="386" t="s">
        <v>128</v>
      </c>
      <c r="C32" s="387"/>
      <c r="D32" s="89"/>
      <c r="E32" s="19"/>
      <c r="F32" s="19">
        <v>4</v>
      </c>
      <c r="G32" s="19">
        <v>8</v>
      </c>
      <c r="H32" s="19">
        <v>3</v>
      </c>
      <c r="I32" s="19">
        <v>1</v>
      </c>
      <c r="J32" s="19">
        <v>2</v>
      </c>
      <c r="K32" s="19">
        <v>8</v>
      </c>
      <c r="L32" s="19">
        <v>2</v>
      </c>
      <c r="M32" s="19">
        <v>14</v>
      </c>
      <c r="N32" s="19"/>
      <c r="O32" s="19"/>
      <c r="P32" s="19"/>
      <c r="Q32" s="86"/>
      <c r="R32" s="89">
        <f t="shared" si="0"/>
        <v>11</v>
      </c>
      <c r="S32" s="86">
        <f t="shared" si="1"/>
        <v>31</v>
      </c>
      <c r="T32" s="230">
        <f t="shared" si="2"/>
        <v>42</v>
      </c>
    </row>
    <row r="33" spans="1:20" ht="22.5" customHeight="1" thickTop="1" thickBot="1" x14ac:dyDescent="0.25">
      <c r="A33" s="84"/>
      <c r="B33" s="390" t="s">
        <v>438</v>
      </c>
      <c r="C33" s="391"/>
      <c r="D33" s="90"/>
      <c r="E33" s="20"/>
      <c r="F33" s="20">
        <v>7</v>
      </c>
      <c r="G33" s="20">
        <v>11</v>
      </c>
      <c r="H33" s="20">
        <v>4</v>
      </c>
      <c r="I33" s="20">
        <v>7</v>
      </c>
      <c r="J33" s="20">
        <v>2</v>
      </c>
      <c r="K33" s="20">
        <v>35</v>
      </c>
      <c r="L33" s="20">
        <v>1</v>
      </c>
      <c r="M33" s="20">
        <v>31</v>
      </c>
      <c r="N33" s="20"/>
      <c r="O33" s="20"/>
      <c r="P33" s="20"/>
      <c r="Q33" s="87"/>
      <c r="R33" s="90">
        <f t="shared" ref="R33" si="6">P33+N33+L33+J33+H33+F33+D33</f>
        <v>14</v>
      </c>
      <c r="S33" s="87">
        <f t="shared" ref="S33" si="7">Q33+O33+M33+K33+I33+G33+E33</f>
        <v>84</v>
      </c>
      <c r="T33" s="229">
        <f t="shared" ref="T33" si="8">S33+R33</f>
        <v>98</v>
      </c>
    </row>
    <row r="34" spans="1:20" ht="22.5" customHeight="1" thickTop="1" thickBot="1" x14ac:dyDescent="0.25">
      <c r="A34" s="83"/>
      <c r="B34" s="386" t="s">
        <v>439</v>
      </c>
      <c r="C34" s="387"/>
      <c r="D34" s="89"/>
      <c r="E34" s="19"/>
      <c r="F34" s="19">
        <v>15</v>
      </c>
      <c r="G34" s="19">
        <v>75</v>
      </c>
      <c r="H34" s="19">
        <v>5</v>
      </c>
      <c r="I34" s="19">
        <v>31</v>
      </c>
      <c r="J34" s="19"/>
      <c r="K34" s="19"/>
      <c r="L34" s="19"/>
      <c r="M34" s="19"/>
      <c r="N34" s="19"/>
      <c r="O34" s="19"/>
      <c r="P34" s="19"/>
      <c r="Q34" s="86"/>
      <c r="R34" s="89">
        <f t="shared" ref="R34:R36" si="9">P34+N34+L34+J34+H34+F34+D34</f>
        <v>20</v>
      </c>
      <c r="S34" s="86">
        <f t="shared" ref="S34:S36" si="10">Q34+O34+M34+K34+I34+G34+E34</f>
        <v>106</v>
      </c>
      <c r="T34" s="230">
        <f t="shared" ref="T34:T36" si="11">S34+R34</f>
        <v>126</v>
      </c>
    </row>
    <row r="35" spans="1:20" ht="22.5" customHeight="1" thickTop="1" thickBot="1" x14ac:dyDescent="0.25">
      <c r="A35" s="84"/>
      <c r="B35" s="390" t="s">
        <v>55</v>
      </c>
      <c r="C35" s="391"/>
      <c r="D35" s="90"/>
      <c r="E35" s="20"/>
      <c r="F35" s="20"/>
      <c r="G35" s="20"/>
      <c r="H35" s="20">
        <v>6</v>
      </c>
      <c r="I35" s="20">
        <v>7</v>
      </c>
      <c r="J35" s="20">
        <v>6</v>
      </c>
      <c r="K35" s="20">
        <v>33</v>
      </c>
      <c r="L35" s="20">
        <v>10</v>
      </c>
      <c r="M35" s="20">
        <v>20</v>
      </c>
      <c r="N35" s="20"/>
      <c r="O35" s="20"/>
      <c r="P35" s="20"/>
      <c r="Q35" s="87"/>
      <c r="R35" s="90">
        <f t="shared" si="9"/>
        <v>22</v>
      </c>
      <c r="S35" s="87">
        <f t="shared" si="10"/>
        <v>60</v>
      </c>
      <c r="T35" s="229">
        <f t="shared" si="11"/>
        <v>82</v>
      </c>
    </row>
    <row r="36" spans="1:20" ht="22.5" customHeight="1" thickTop="1" thickBot="1" x14ac:dyDescent="0.25">
      <c r="A36" s="83"/>
      <c r="B36" s="386" t="s">
        <v>440</v>
      </c>
      <c r="C36" s="387"/>
      <c r="D36" s="89"/>
      <c r="E36" s="19"/>
      <c r="F36" s="19"/>
      <c r="G36" s="19"/>
      <c r="H36" s="19">
        <v>1</v>
      </c>
      <c r="I36" s="19">
        <v>20</v>
      </c>
      <c r="J36" s="19"/>
      <c r="K36" s="19">
        <v>2</v>
      </c>
      <c r="L36" s="19">
        <v>1</v>
      </c>
      <c r="M36" s="19">
        <v>5</v>
      </c>
      <c r="N36" s="19"/>
      <c r="O36" s="19"/>
      <c r="P36" s="19"/>
      <c r="Q36" s="86"/>
      <c r="R36" s="89">
        <f t="shared" si="9"/>
        <v>2</v>
      </c>
      <c r="S36" s="86">
        <f t="shared" si="10"/>
        <v>27</v>
      </c>
      <c r="T36" s="230">
        <f t="shared" si="11"/>
        <v>29</v>
      </c>
    </row>
    <row r="37" spans="1:20" ht="22.5" customHeight="1" thickTop="1" thickBot="1" x14ac:dyDescent="0.25">
      <c r="A37" s="84"/>
      <c r="B37" s="390" t="s">
        <v>56</v>
      </c>
      <c r="C37" s="391"/>
      <c r="D37" s="90"/>
      <c r="E37" s="20"/>
      <c r="F37" s="20"/>
      <c r="G37" s="20"/>
      <c r="H37" s="20">
        <v>4</v>
      </c>
      <c r="I37" s="20">
        <v>23</v>
      </c>
      <c r="J37" s="20">
        <v>11</v>
      </c>
      <c r="K37" s="20">
        <v>45</v>
      </c>
      <c r="L37" s="20">
        <v>11</v>
      </c>
      <c r="M37" s="20">
        <v>40</v>
      </c>
      <c r="N37" s="20"/>
      <c r="O37" s="20"/>
      <c r="P37" s="20"/>
      <c r="Q37" s="87"/>
      <c r="R37" s="90">
        <f t="shared" si="0"/>
        <v>26</v>
      </c>
      <c r="S37" s="87">
        <f t="shared" si="1"/>
        <v>108</v>
      </c>
      <c r="T37" s="229">
        <f t="shared" si="2"/>
        <v>134</v>
      </c>
    </row>
    <row r="38" spans="1:20" ht="22.5" customHeight="1" thickTop="1" thickBot="1" x14ac:dyDescent="0.25">
      <c r="A38" s="83"/>
      <c r="B38" s="386" t="s">
        <v>125</v>
      </c>
      <c r="C38" s="387"/>
      <c r="D38" s="89"/>
      <c r="E38" s="19"/>
      <c r="F38" s="19">
        <v>1</v>
      </c>
      <c r="G38" s="19">
        <v>13</v>
      </c>
      <c r="H38" s="19">
        <v>3</v>
      </c>
      <c r="I38" s="19">
        <v>16</v>
      </c>
      <c r="J38" s="19">
        <v>6</v>
      </c>
      <c r="K38" s="19">
        <v>22</v>
      </c>
      <c r="L38" s="19"/>
      <c r="M38" s="19">
        <v>13</v>
      </c>
      <c r="N38" s="19"/>
      <c r="O38" s="19"/>
      <c r="P38" s="19"/>
      <c r="Q38" s="86"/>
      <c r="R38" s="89">
        <f t="shared" si="0"/>
        <v>10</v>
      </c>
      <c r="S38" s="86">
        <f t="shared" si="1"/>
        <v>64</v>
      </c>
      <c r="T38" s="230">
        <f t="shared" si="2"/>
        <v>74</v>
      </c>
    </row>
    <row r="39" spans="1:20" ht="22.5" customHeight="1" thickTop="1" thickBot="1" x14ac:dyDescent="0.25">
      <c r="A39" s="102"/>
      <c r="B39" s="392" t="s">
        <v>114</v>
      </c>
      <c r="C39" s="393"/>
      <c r="D39" s="104"/>
      <c r="E39" s="28"/>
      <c r="F39" s="28">
        <v>7</v>
      </c>
      <c r="G39" s="28">
        <v>7</v>
      </c>
      <c r="H39" s="28">
        <v>12</v>
      </c>
      <c r="I39" s="28">
        <v>2</v>
      </c>
      <c r="J39" s="28">
        <v>19</v>
      </c>
      <c r="K39" s="28">
        <v>10</v>
      </c>
      <c r="L39" s="28">
        <v>22</v>
      </c>
      <c r="M39" s="28">
        <v>12</v>
      </c>
      <c r="N39" s="28"/>
      <c r="O39" s="28"/>
      <c r="P39" s="28"/>
      <c r="Q39" s="103"/>
      <c r="R39" s="104">
        <f t="shared" ref="R39" si="12">P39+N39+L39+J39+H39+F39+D39</f>
        <v>60</v>
      </c>
      <c r="S39" s="103">
        <f t="shared" ref="S39:S40" si="13">Q39+O39+M39+K39+I39+G39+E39</f>
        <v>31</v>
      </c>
      <c r="T39" s="234">
        <f t="shared" ref="T39:T40" si="14">S39+R39</f>
        <v>91</v>
      </c>
    </row>
    <row r="40" spans="1:20" ht="22.5" customHeight="1" thickTop="1" thickBot="1" x14ac:dyDescent="0.25">
      <c r="A40" s="97" t="s">
        <v>632</v>
      </c>
      <c r="B40" s="384"/>
      <c r="C40" s="385"/>
      <c r="D40" s="98">
        <f>SUM(D28:D39)</f>
        <v>76</v>
      </c>
      <c r="E40" s="98">
        <f t="shared" ref="E40:Q40" si="15">SUM(E28:E39)</f>
        <v>306</v>
      </c>
      <c r="F40" s="98">
        <f t="shared" si="15"/>
        <v>37</v>
      </c>
      <c r="G40" s="98">
        <f t="shared" si="15"/>
        <v>177</v>
      </c>
      <c r="H40" s="98">
        <f t="shared" si="15"/>
        <v>59</v>
      </c>
      <c r="I40" s="98">
        <f t="shared" si="15"/>
        <v>212</v>
      </c>
      <c r="J40" s="98">
        <f t="shared" si="15"/>
        <v>64</v>
      </c>
      <c r="K40" s="98">
        <f t="shared" si="15"/>
        <v>307</v>
      </c>
      <c r="L40" s="98">
        <f t="shared" si="15"/>
        <v>64</v>
      </c>
      <c r="M40" s="98">
        <f t="shared" si="15"/>
        <v>306</v>
      </c>
      <c r="N40" s="98">
        <f t="shared" si="15"/>
        <v>0</v>
      </c>
      <c r="O40" s="98">
        <f>SUM(O28:O39)</f>
        <v>0</v>
      </c>
      <c r="P40" s="98">
        <f t="shared" si="15"/>
        <v>0</v>
      </c>
      <c r="Q40" s="117">
        <f t="shared" si="15"/>
        <v>0</v>
      </c>
      <c r="R40" s="98">
        <f>P40+N40+L40+J40+H40+F40+D40</f>
        <v>300</v>
      </c>
      <c r="S40" s="117">
        <f t="shared" si="13"/>
        <v>1308</v>
      </c>
      <c r="T40" s="232">
        <f t="shared" si="14"/>
        <v>1608</v>
      </c>
    </row>
    <row r="41" spans="1:20" ht="22.5" customHeight="1" thickTop="1" thickBot="1" x14ac:dyDescent="0.25">
      <c r="A41" s="108" t="s">
        <v>548</v>
      </c>
      <c r="B41" s="396" t="s">
        <v>28</v>
      </c>
      <c r="C41" s="397"/>
      <c r="D41" s="110"/>
      <c r="E41" s="30"/>
      <c r="F41" s="30">
        <v>236</v>
      </c>
      <c r="G41" s="30">
        <v>169</v>
      </c>
      <c r="H41" s="30"/>
      <c r="I41" s="30"/>
      <c r="J41" s="30"/>
      <c r="K41" s="30"/>
      <c r="L41" s="30"/>
      <c r="M41" s="30"/>
      <c r="N41" s="30"/>
      <c r="O41" s="30"/>
      <c r="P41" s="30"/>
      <c r="Q41" s="109"/>
      <c r="R41" s="110">
        <f t="shared" ref="R41" si="16">P41+N41+L41+J41+H41+F41+D41</f>
        <v>236</v>
      </c>
      <c r="S41" s="109">
        <f t="shared" ref="S41" si="17">Q41+O41+M41+K41+I41+G41+E41</f>
        <v>169</v>
      </c>
      <c r="T41" s="235">
        <f t="shared" ref="T41" si="18">S41+R41</f>
        <v>405</v>
      </c>
    </row>
    <row r="42" spans="1:20" ht="22.5" customHeight="1" thickTop="1" thickBot="1" x14ac:dyDescent="0.25">
      <c r="A42" s="83"/>
      <c r="B42" s="386" t="s">
        <v>157</v>
      </c>
      <c r="C42" s="387"/>
      <c r="D42" s="89"/>
      <c r="E42" s="19"/>
      <c r="F42" s="19"/>
      <c r="G42" s="19"/>
      <c r="H42" s="19">
        <v>26</v>
      </c>
      <c r="I42" s="19">
        <v>24</v>
      </c>
      <c r="J42" s="19"/>
      <c r="K42" s="19"/>
      <c r="L42" s="19"/>
      <c r="M42" s="19"/>
      <c r="N42" s="19"/>
      <c r="O42" s="19"/>
      <c r="P42" s="19"/>
      <c r="Q42" s="86"/>
      <c r="R42" s="89">
        <f>P42+N42+L42+J42+H42+F42+D42</f>
        <v>26</v>
      </c>
      <c r="S42" s="86">
        <f t="shared" si="1"/>
        <v>24</v>
      </c>
      <c r="T42" s="230">
        <f t="shared" si="2"/>
        <v>50</v>
      </c>
    </row>
    <row r="43" spans="1:20" ht="22.5" customHeight="1" thickTop="1" thickBot="1" x14ac:dyDescent="0.25">
      <c r="A43" s="84"/>
      <c r="B43" s="390" t="s">
        <v>494</v>
      </c>
      <c r="C43" s="391"/>
      <c r="D43" s="90"/>
      <c r="E43" s="20"/>
      <c r="F43" s="20"/>
      <c r="G43" s="20"/>
      <c r="H43" s="20">
        <v>10</v>
      </c>
      <c r="I43" s="20">
        <v>36</v>
      </c>
      <c r="J43" s="20">
        <v>7</v>
      </c>
      <c r="K43" s="20">
        <v>10</v>
      </c>
      <c r="L43" s="20">
        <v>17</v>
      </c>
      <c r="M43" s="20">
        <v>14</v>
      </c>
      <c r="N43" s="20"/>
      <c r="O43" s="20"/>
      <c r="P43" s="20"/>
      <c r="Q43" s="87"/>
      <c r="R43" s="90">
        <f t="shared" si="0"/>
        <v>34</v>
      </c>
      <c r="S43" s="87">
        <f t="shared" si="1"/>
        <v>60</v>
      </c>
      <c r="T43" s="229">
        <f t="shared" si="2"/>
        <v>94</v>
      </c>
    </row>
    <row r="44" spans="1:20" ht="22.5" customHeight="1" thickTop="1" thickBot="1" x14ac:dyDescent="0.25">
      <c r="A44" s="83"/>
      <c r="B44" s="386" t="s">
        <v>150</v>
      </c>
      <c r="C44" s="387"/>
      <c r="D44" s="89"/>
      <c r="E44" s="19"/>
      <c r="F44" s="19"/>
      <c r="G44" s="19"/>
      <c r="H44" s="19">
        <v>28</v>
      </c>
      <c r="I44" s="19">
        <v>23</v>
      </c>
      <c r="J44" s="19">
        <v>15</v>
      </c>
      <c r="K44" s="19">
        <v>4</v>
      </c>
      <c r="L44" s="19">
        <v>22</v>
      </c>
      <c r="M44" s="19">
        <v>27</v>
      </c>
      <c r="N44" s="19"/>
      <c r="O44" s="19"/>
      <c r="P44" s="19"/>
      <c r="Q44" s="86"/>
      <c r="R44" s="89">
        <f t="shared" si="0"/>
        <v>65</v>
      </c>
      <c r="S44" s="86">
        <f t="shared" si="1"/>
        <v>54</v>
      </c>
      <c r="T44" s="230">
        <f t="shared" si="2"/>
        <v>119</v>
      </c>
    </row>
    <row r="45" spans="1:20" ht="22.5" customHeight="1" thickTop="1" thickBot="1" x14ac:dyDescent="0.25">
      <c r="A45" s="84"/>
      <c r="B45" s="390" t="s">
        <v>495</v>
      </c>
      <c r="C45" s="391"/>
      <c r="D45" s="90"/>
      <c r="E45" s="20"/>
      <c r="F45" s="20"/>
      <c r="G45" s="20"/>
      <c r="H45" s="20">
        <v>28</v>
      </c>
      <c r="I45" s="20">
        <v>20</v>
      </c>
      <c r="J45" s="20"/>
      <c r="K45" s="20"/>
      <c r="L45" s="20"/>
      <c r="M45" s="20"/>
      <c r="N45" s="20"/>
      <c r="O45" s="20"/>
      <c r="P45" s="20"/>
      <c r="Q45" s="87"/>
      <c r="R45" s="90">
        <f t="shared" si="0"/>
        <v>28</v>
      </c>
      <c r="S45" s="87">
        <f t="shared" si="1"/>
        <v>20</v>
      </c>
      <c r="T45" s="229">
        <f t="shared" si="2"/>
        <v>48</v>
      </c>
    </row>
    <row r="46" spans="1:20" ht="22.5" customHeight="1" thickTop="1" thickBot="1" x14ac:dyDescent="0.25">
      <c r="A46" s="83"/>
      <c r="B46" s="386" t="s">
        <v>496</v>
      </c>
      <c r="C46" s="387"/>
      <c r="D46" s="89"/>
      <c r="E46" s="19"/>
      <c r="F46" s="19"/>
      <c r="G46" s="19"/>
      <c r="H46" s="19">
        <v>18</v>
      </c>
      <c r="I46" s="19">
        <v>8</v>
      </c>
      <c r="J46" s="19"/>
      <c r="K46" s="19"/>
      <c r="L46" s="19"/>
      <c r="M46" s="19"/>
      <c r="N46" s="19"/>
      <c r="O46" s="19"/>
      <c r="P46" s="19"/>
      <c r="Q46" s="86"/>
      <c r="R46" s="89">
        <f>P46+N46+L46+J46+H46+F46+D46</f>
        <v>18</v>
      </c>
      <c r="S46" s="86">
        <f t="shared" ref="S46:S53" si="19">Q46+O46+M46+K46+I46+G46+E46</f>
        <v>8</v>
      </c>
      <c r="T46" s="230">
        <f t="shared" ref="T46:T53" si="20">S46+R46</f>
        <v>26</v>
      </c>
    </row>
    <row r="47" spans="1:20" ht="22.5" customHeight="1" thickTop="1" thickBot="1" x14ac:dyDescent="0.25">
      <c r="A47" s="84"/>
      <c r="B47" s="390" t="s">
        <v>497</v>
      </c>
      <c r="C47" s="391"/>
      <c r="D47" s="90"/>
      <c r="E47" s="20"/>
      <c r="F47" s="20"/>
      <c r="G47" s="20"/>
      <c r="H47" s="20">
        <v>28</v>
      </c>
      <c r="I47" s="20">
        <v>2</v>
      </c>
      <c r="J47" s="20"/>
      <c r="K47" s="20"/>
      <c r="L47" s="20"/>
      <c r="M47" s="20"/>
      <c r="N47" s="20"/>
      <c r="O47" s="20"/>
      <c r="P47" s="20"/>
      <c r="Q47" s="87"/>
      <c r="R47" s="90">
        <f t="shared" ref="R47:R49" si="21">P47+N47+L47+J47+H47+F47+D47</f>
        <v>28</v>
      </c>
      <c r="S47" s="87">
        <f t="shared" si="19"/>
        <v>2</v>
      </c>
      <c r="T47" s="229">
        <f t="shared" si="20"/>
        <v>30</v>
      </c>
    </row>
    <row r="48" spans="1:20" ht="22.5" customHeight="1" thickTop="1" thickBot="1" x14ac:dyDescent="0.25">
      <c r="A48" s="83"/>
      <c r="B48" s="386" t="s">
        <v>498</v>
      </c>
      <c r="C48" s="387"/>
      <c r="D48" s="89"/>
      <c r="E48" s="19"/>
      <c r="F48" s="19"/>
      <c r="G48" s="19"/>
      <c r="H48" s="19">
        <v>10</v>
      </c>
      <c r="I48" s="19">
        <v>14</v>
      </c>
      <c r="J48" s="19">
        <v>23</v>
      </c>
      <c r="K48" s="19">
        <v>4</v>
      </c>
      <c r="L48" s="19">
        <v>31</v>
      </c>
      <c r="M48" s="19">
        <v>16</v>
      </c>
      <c r="N48" s="19"/>
      <c r="O48" s="19"/>
      <c r="P48" s="19"/>
      <c r="Q48" s="86"/>
      <c r="R48" s="89">
        <f t="shared" si="21"/>
        <v>64</v>
      </c>
      <c r="S48" s="86">
        <f t="shared" si="19"/>
        <v>34</v>
      </c>
      <c r="T48" s="230">
        <f t="shared" si="20"/>
        <v>98</v>
      </c>
    </row>
    <row r="49" spans="1:20" ht="22.5" customHeight="1" thickTop="1" thickBot="1" x14ac:dyDescent="0.25">
      <c r="A49" s="84"/>
      <c r="B49" s="390" t="s">
        <v>160</v>
      </c>
      <c r="C49" s="391"/>
      <c r="D49" s="90"/>
      <c r="E49" s="20"/>
      <c r="F49" s="20"/>
      <c r="G49" s="20"/>
      <c r="H49" s="20"/>
      <c r="I49" s="20"/>
      <c r="J49" s="20">
        <v>7</v>
      </c>
      <c r="K49" s="20">
        <v>6</v>
      </c>
      <c r="L49" s="20">
        <v>14</v>
      </c>
      <c r="M49" s="20">
        <v>4</v>
      </c>
      <c r="N49" s="20"/>
      <c r="O49" s="20"/>
      <c r="P49" s="20"/>
      <c r="Q49" s="87"/>
      <c r="R49" s="90">
        <f t="shared" si="21"/>
        <v>21</v>
      </c>
      <c r="S49" s="87">
        <f t="shared" si="19"/>
        <v>10</v>
      </c>
      <c r="T49" s="229">
        <f t="shared" si="20"/>
        <v>31</v>
      </c>
    </row>
    <row r="50" spans="1:20" ht="22.5" customHeight="1" thickTop="1" thickBot="1" x14ac:dyDescent="0.25">
      <c r="A50" s="83"/>
      <c r="B50" s="386" t="s">
        <v>156</v>
      </c>
      <c r="C50" s="387"/>
      <c r="D50" s="89"/>
      <c r="E50" s="19"/>
      <c r="F50" s="19"/>
      <c r="G50" s="19"/>
      <c r="H50" s="19"/>
      <c r="I50" s="19"/>
      <c r="J50" s="19">
        <v>4</v>
      </c>
      <c r="K50" s="19">
        <v>16</v>
      </c>
      <c r="L50" s="19"/>
      <c r="M50" s="19"/>
      <c r="N50" s="19"/>
      <c r="O50" s="19"/>
      <c r="P50" s="19"/>
      <c r="Q50" s="86"/>
      <c r="R50" s="89">
        <f>P50+N50+L50+J50+H50+F50+D50</f>
        <v>4</v>
      </c>
      <c r="S50" s="86">
        <f t="shared" si="19"/>
        <v>16</v>
      </c>
      <c r="T50" s="230">
        <f t="shared" si="20"/>
        <v>20</v>
      </c>
    </row>
    <row r="51" spans="1:20" ht="22.5" customHeight="1" thickTop="1" thickBot="1" x14ac:dyDescent="0.25">
      <c r="A51" s="84"/>
      <c r="B51" s="390" t="s">
        <v>499</v>
      </c>
      <c r="C51" s="391"/>
      <c r="D51" s="90"/>
      <c r="E51" s="20"/>
      <c r="F51" s="20"/>
      <c r="G51" s="20"/>
      <c r="H51" s="20"/>
      <c r="I51" s="20"/>
      <c r="J51" s="20">
        <v>6</v>
      </c>
      <c r="K51" s="20">
        <v>11</v>
      </c>
      <c r="L51" s="20">
        <v>13</v>
      </c>
      <c r="M51" s="20">
        <v>9</v>
      </c>
      <c r="N51" s="20"/>
      <c r="O51" s="20"/>
      <c r="P51" s="20"/>
      <c r="Q51" s="87"/>
      <c r="R51" s="90">
        <f t="shared" ref="R51:R53" si="22">P51+N51+L51+J51+H51+F51+D51</f>
        <v>19</v>
      </c>
      <c r="S51" s="87">
        <f t="shared" si="19"/>
        <v>20</v>
      </c>
      <c r="T51" s="229">
        <f t="shared" si="20"/>
        <v>39</v>
      </c>
    </row>
    <row r="52" spans="1:20" ht="22.5" customHeight="1" thickTop="1" thickBot="1" x14ac:dyDescent="0.25">
      <c r="A52" s="83"/>
      <c r="B52" s="386" t="s">
        <v>500</v>
      </c>
      <c r="C52" s="387"/>
      <c r="D52" s="89"/>
      <c r="E52" s="19"/>
      <c r="F52" s="19"/>
      <c r="G52" s="19"/>
      <c r="H52" s="19"/>
      <c r="I52" s="19"/>
      <c r="J52" s="19">
        <v>1</v>
      </c>
      <c r="K52" s="19"/>
      <c r="L52" s="19">
        <v>3</v>
      </c>
      <c r="M52" s="19">
        <v>1</v>
      </c>
      <c r="N52" s="19"/>
      <c r="O52" s="19"/>
      <c r="P52" s="19"/>
      <c r="Q52" s="86"/>
      <c r="R52" s="89">
        <f t="shared" si="22"/>
        <v>4</v>
      </c>
      <c r="S52" s="86">
        <f t="shared" si="19"/>
        <v>1</v>
      </c>
      <c r="T52" s="230">
        <f t="shared" si="20"/>
        <v>5</v>
      </c>
    </row>
    <row r="53" spans="1:20" ht="22.5" customHeight="1" thickTop="1" thickBot="1" x14ac:dyDescent="0.25">
      <c r="A53" s="84"/>
      <c r="B53" s="390" t="s">
        <v>161</v>
      </c>
      <c r="C53" s="391"/>
      <c r="D53" s="90"/>
      <c r="E53" s="20"/>
      <c r="F53" s="20"/>
      <c r="G53" s="20"/>
      <c r="H53" s="20"/>
      <c r="I53" s="20"/>
      <c r="J53" s="20">
        <v>27</v>
      </c>
      <c r="K53" s="20">
        <v>5</v>
      </c>
      <c r="L53" s="20">
        <v>48</v>
      </c>
      <c r="M53" s="20">
        <v>6</v>
      </c>
      <c r="N53" s="20"/>
      <c r="O53" s="20"/>
      <c r="P53" s="20"/>
      <c r="Q53" s="87"/>
      <c r="R53" s="90">
        <f t="shared" si="22"/>
        <v>75</v>
      </c>
      <c r="S53" s="87">
        <f t="shared" si="19"/>
        <v>11</v>
      </c>
      <c r="T53" s="229">
        <f t="shared" si="20"/>
        <v>86</v>
      </c>
    </row>
    <row r="54" spans="1:20" ht="22.5" customHeight="1" thickTop="1" thickBot="1" x14ac:dyDescent="0.25">
      <c r="A54" s="83"/>
      <c r="B54" s="386" t="s">
        <v>501</v>
      </c>
      <c r="C54" s="387"/>
      <c r="D54" s="89"/>
      <c r="E54" s="19"/>
      <c r="F54" s="19"/>
      <c r="G54" s="19"/>
      <c r="H54" s="19"/>
      <c r="I54" s="19"/>
      <c r="J54" s="19">
        <v>15</v>
      </c>
      <c r="K54" s="19">
        <v>7</v>
      </c>
      <c r="L54" s="19">
        <v>17</v>
      </c>
      <c r="M54" s="19">
        <v>13</v>
      </c>
      <c r="N54" s="19"/>
      <c r="O54" s="19"/>
      <c r="P54" s="19"/>
      <c r="Q54" s="86"/>
      <c r="R54" s="89">
        <f>P54+N54+L54+J54+H54+F54+D54</f>
        <v>32</v>
      </c>
      <c r="S54" s="86">
        <f t="shared" ref="S54:S57" si="23">Q54+O54+M54+K54+I54+G54+E54</f>
        <v>20</v>
      </c>
      <c r="T54" s="230">
        <f t="shared" ref="T54:T57" si="24">S54+R54</f>
        <v>52</v>
      </c>
    </row>
    <row r="55" spans="1:20" ht="22.5" customHeight="1" thickTop="1" thickBot="1" x14ac:dyDescent="0.25">
      <c r="A55" s="84"/>
      <c r="B55" s="390" t="s">
        <v>502</v>
      </c>
      <c r="C55" s="391"/>
      <c r="D55" s="90"/>
      <c r="E55" s="20"/>
      <c r="F55" s="20"/>
      <c r="G55" s="20"/>
      <c r="H55" s="20"/>
      <c r="I55" s="20"/>
      <c r="J55" s="20">
        <v>13</v>
      </c>
      <c r="K55" s="20">
        <v>8</v>
      </c>
      <c r="L55" s="20">
        <v>14</v>
      </c>
      <c r="M55" s="20">
        <v>11</v>
      </c>
      <c r="N55" s="20"/>
      <c r="O55" s="20"/>
      <c r="P55" s="20"/>
      <c r="Q55" s="87"/>
      <c r="R55" s="90">
        <f t="shared" ref="R55:R57" si="25">P55+N55+L55+J55+H55+F55+D55</f>
        <v>27</v>
      </c>
      <c r="S55" s="87">
        <f t="shared" si="23"/>
        <v>19</v>
      </c>
      <c r="T55" s="229">
        <f t="shared" si="24"/>
        <v>46</v>
      </c>
    </row>
    <row r="56" spans="1:20" ht="22.5" customHeight="1" thickTop="1" thickBot="1" x14ac:dyDescent="0.25">
      <c r="A56" s="83"/>
      <c r="B56" s="386" t="s">
        <v>158</v>
      </c>
      <c r="C56" s="387"/>
      <c r="D56" s="89"/>
      <c r="E56" s="19"/>
      <c r="F56" s="19"/>
      <c r="G56" s="19"/>
      <c r="H56" s="19"/>
      <c r="I56" s="19"/>
      <c r="J56" s="19">
        <v>10</v>
      </c>
      <c r="K56" s="19">
        <v>12</v>
      </c>
      <c r="L56" s="19">
        <v>7</v>
      </c>
      <c r="M56" s="19">
        <v>14</v>
      </c>
      <c r="N56" s="19"/>
      <c r="O56" s="19"/>
      <c r="P56" s="19"/>
      <c r="Q56" s="86"/>
      <c r="R56" s="89">
        <f t="shared" si="25"/>
        <v>17</v>
      </c>
      <c r="S56" s="86">
        <f t="shared" si="23"/>
        <v>26</v>
      </c>
      <c r="T56" s="230">
        <f t="shared" si="24"/>
        <v>43</v>
      </c>
    </row>
    <row r="57" spans="1:20" ht="22.5" customHeight="1" thickTop="1" thickBot="1" x14ac:dyDescent="0.25">
      <c r="A57" s="84"/>
      <c r="B57" s="390" t="s">
        <v>503</v>
      </c>
      <c r="C57" s="391"/>
      <c r="D57" s="90"/>
      <c r="E57" s="20"/>
      <c r="F57" s="20"/>
      <c r="G57" s="20"/>
      <c r="H57" s="20"/>
      <c r="I57" s="20"/>
      <c r="J57" s="20">
        <v>8</v>
      </c>
      <c r="K57" s="20">
        <v>3</v>
      </c>
      <c r="L57" s="20">
        <v>13</v>
      </c>
      <c r="M57" s="20">
        <v>8</v>
      </c>
      <c r="N57" s="20"/>
      <c r="O57" s="20"/>
      <c r="P57" s="20"/>
      <c r="Q57" s="87"/>
      <c r="R57" s="90">
        <f t="shared" si="25"/>
        <v>21</v>
      </c>
      <c r="S57" s="87">
        <f t="shared" si="23"/>
        <v>11</v>
      </c>
      <c r="T57" s="229">
        <f t="shared" si="24"/>
        <v>32</v>
      </c>
    </row>
    <row r="58" spans="1:20" ht="22.5" customHeight="1" thickTop="1" thickBot="1" x14ac:dyDescent="0.25">
      <c r="A58" s="83"/>
      <c r="B58" s="386" t="s">
        <v>504</v>
      </c>
      <c r="C58" s="387"/>
      <c r="D58" s="89"/>
      <c r="E58" s="19"/>
      <c r="F58" s="19"/>
      <c r="G58" s="19"/>
      <c r="H58" s="19"/>
      <c r="I58" s="19"/>
      <c r="J58" s="19">
        <v>8</v>
      </c>
      <c r="K58" s="19">
        <v>3</v>
      </c>
      <c r="L58" s="19">
        <v>3</v>
      </c>
      <c r="M58" s="19">
        <v>1</v>
      </c>
      <c r="N58" s="19"/>
      <c r="O58" s="19"/>
      <c r="P58" s="19"/>
      <c r="Q58" s="86"/>
      <c r="R58" s="89">
        <f t="shared" si="0"/>
        <v>11</v>
      </c>
      <c r="S58" s="86">
        <f t="shared" si="1"/>
        <v>4</v>
      </c>
      <c r="T58" s="230">
        <f>S58+R58</f>
        <v>15</v>
      </c>
    </row>
    <row r="59" spans="1:20" ht="22.5" customHeight="1" thickTop="1" thickBot="1" x14ac:dyDescent="0.25">
      <c r="A59" s="84"/>
      <c r="B59" s="390" t="s">
        <v>505</v>
      </c>
      <c r="C59" s="391"/>
      <c r="D59" s="90"/>
      <c r="E59" s="20"/>
      <c r="F59" s="20"/>
      <c r="G59" s="20"/>
      <c r="H59" s="20"/>
      <c r="I59" s="20"/>
      <c r="J59" s="20">
        <v>5</v>
      </c>
      <c r="K59" s="20">
        <v>5</v>
      </c>
      <c r="L59" s="20"/>
      <c r="M59" s="20"/>
      <c r="N59" s="20"/>
      <c r="O59" s="20"/>
      <c r="P59" s="20"/>
      <c r="Q59" s="87"/>
      <c r="R59" s="90">
        <f t="shared" si="0"/>
        <v>5</v>
      </c>
      <c r="S59" s="87">
        <f t="shared" si="1"/>
        <v>5</v>
      </c>
      <c r="T59" s="229">
        <f t="shared" ref="T59:T62" si="26">S59+R59</f>
        <v>10</v>
      </c>
    </row>
    <row r="60" spans="1:20" ht="22.5" customHeight="1" thickTop="1" thickBot="1" x14ac:dyDescent="0.25">
      <c r="A60" s="83"/>
      <c r="B60" s="386" t="s">
        <v>506</v>
      </c>
      <c r="C60" s="387"/>
      <c r="D60" s="89"/>
      <c r="E60" s="19"/>
      <c r="F60" s="19"/>
      <c r="G60" s="19"/>
      <c r="H60" s="19"/>
      <c r="I60" s="19"/>
      <c r="J60" s="19"/>
      <c r="K60" s="19"/>
      <c r="L60" s="19">
        <v>6</v>
      </c>
      <c r="M60" s="19">
        <v>18</v>
      </c>
      <c r="N60" s="19"/>
      <c r="O60" s="19"/>
      <c r="P60" s="19"/>
      <c r="Q60" s="86"/>
      <c r="R60" s="89">
        <f>P60+N60+L60+J60+H60+F60+D60</f>
        <v>6</v>
      </c>
      <c r="S60" s="86">
        <f t="shared" si="1"/>
        <v>18</v>
      </c>
      <c r="T60" s="230">
        <f t="shared" si="26"/>
        <v>24</v>
      </c>
    </row>
    <row r="61" spans="1:20" ht="22.5" customHeight="1" thickTop="1" thickBot="1" x14ac:dyDescent="0.25">
      <c r="A61" s="102"/>
      <c r="B61" s="392" t="s">
        <v>507</v>
      </c>
      <c r="C61" s="393"/>
      <c r="D61" s="104"/>
      <c r="E61" s="28"/>
      <c r="F61" s="28"/>
      <c r="G61" s="28"/>
      <c r="H61" s="28"/>
      <c r="I61" s="28"/>
      <c r="J61" s="28"/>
      <c r="K61" s="28"/>
      <c r="L61" s="28">
        <v>4</v>
      </c>
      <c r="M61" s="28">
        <v>2</v>
      </c>
      <c r="N61" s="28"/>
      <c r="O61" s="28"/>
      <c r="P61" s="28"/>
      <c r="Q61" s="103"/>
      <c r="R61" s="104">
        <f t="shared" ref="R61:R62" si="27">P61+N61+L61+J61+H61+F61+D61</f>
        <v>4</v>
      </c>
      <c r="S61" s="103">
        <f t="shared" si="1"/>
        <v>2</v>
      </c>
      <c r="T61" s="234">
        <f t="shared" si="26"/>
        <v>6</v>
      </c>
    </row>
    <row r="62" spans="1:20" ht="22.5" customHeight="1" thickTop="1" thickBot="1" x14ac:dyDescent="0.25">
      <c r="A62" s="97" t="s">
        <v>641</v>
      </c>
      <c r="B62" s="384"/>
      <c r="C62" s="385"/>
      <c r="D62" s="98">
        <f>SUM(D41:D61)</f>
        <v>0</v>
      </c>
      <c r="E62" s="98">
        <f t="shared" ref="E62:Q62" si="28">SUM(E41:E61)</f>
        <v>0</v>
      </c>
      <c r="F62" s="98">
        <f>SUM(F41:F61)</f>
        <v>236</v>
      </c>
      <c r="G62" s="98">
        <f t="shared" si="28"/>
        <v>169</v>
      </c>
      <c r="H62" s="98">
        <f t="shared" si="28"/>
        <v>148</v>
      </c>
      <c r="I62" s="98">
        <f t="shared" si="28"/>
        <v>127</v>
      </c>
      <c r="J62" s="98">
        <f t="shared" si="28"/>
        <v>149</v>
      </c>
      <c r="K62" s="98">
        <f t="shared" si="28"/>
        <v>94</v>
      </c>
      <c r="L62" s="98">
        <f t="shared" si="28"/>
        <v>212</v>
      </c>
      <c r="M62" s="98">
        <f t="shared" si="28"/>
        <v>144</v>
      </c>
      <c r="N62" s="98">
        <f t="shared" si="28"/>
        <v>0</v>
      </c>
      <c r="O62" s="98">
        <f>SUM(O41:O61)</f>
        <v>0</v>
      </c>
      <c r="P62" s="98">
        <f t="shared" si="28"/>
        <v>0</v>
      </c>
      <c r="Q62" s="117">
        <f t="shared" si="28"/>
        <v>0</v>
      </c>
      <c r="R62" s="98">
        <f t="shared" si="27"/>
        <v>745</v>
      </c>
      <c r="S62" s="117">
        <f t="shared" si="1"/>
        <v>534</v>
      </c>
      <c r="T62" s="232">
        <f t="shared" si="26"/>
        <v>1279</v>
      </c>
    </row>
    <row r="63" spans="1:20" ht="22.5" customHeight="1" thickTop="1" thickBot="1" x14ac:dyDescent="0.25">
      <c r="A63" s="111" t="s">
        <v>567</v>
      </c>
      <c r="B63" s="394" t="s">
        <v>28</v>
      </c>
      <c r="C63" s="395"/>
      <c r="D63" s="113"/>
      <c r="E63" s="29"/>
      <c r="F63" s="29">
        <v>540</v>
      </c>
      <c r="G63" s="29">
        <v>648</v>
      </c>
      <c r="H63" s="29">
        <v>326</v>
      </c>
      <c r="I63" s="29">
        <v>564</v>
      </c>
      <c r="J63" s="29">
        <v>306</v>
      </c>
      <c r="K63" s="29">
        <v>398</v>
      </c>
      <c r="L63" s="29">
        <v>430</v>
      </c>
      <c r="M63" s="29">
        <v>427</v>
      </c>
      <c r="N63" s="29">
        <v>312</v>
      </c>
      <c r="O63" s="29">
        <v>307</v>
      </c>
      <c r="P63" s="29">
        <v>10</v>
      </c>
      <c r="Q63" s="112">
        <v>18</v>
      </c>
      <c r="R63" s="113">
        <f t="shared" si="0"/>
        <v>1924</v>
      </c>
      <c r="S63" s="112">
        <f t="shared" si="1"/>
        <v>2362</v>
      </c>
      <c r="T63" s="236">
        <f t="shared" si="2"/>
        <v>4286</v>
      </c>
    </row>
    <row r="64" spans="1:20" ht="22.5" customHeight="1" thickTop="1" thickBot="1" x14ac:dyDescent="0.25">
      <c r="A64" s="97" t="s">
        <v>633</v>
      </c>
      <c r="B64" s="384"/>
      <c r="C64" s="385"/>
      <c r="D64" s="98">
        <f>SUM(D63)</f>
        <v>0</v>
      </c>
      <c r="E64" s="98">
        <f t="shared" ref="E64:Q64" si="29">SUM(E63)</f>
        <v>0</v>
      </c>
      <c r="F64" s="98">
        <f t="shared" si="29"/>
        <v>540</v>
      </c>
      <c r="G64" s="98">
        <f t="shared" si="29"/>
        <v>648</v>
      </c>
      <c r="H64" s="98">
        <f t="shared" si="29"/>
        <v>326</v>
      </c>
      <c r="I64" s="98">
        <f t="shared" si="29"/>
        <v>564</v>
      </c>
      <c r="J64" s="98">
        <f t="shared" si="29"/>
        <v>306</v>
      </c>
      <c r="K64" s="98">
        <f t="shared" si="29"/>
        <v>398</v>
      </c>
      <c r="L64" s="98">
        <f t="shared" si="29"/>
        <v>430</v>
      </c>
      <c r="M64" s="98">
        <f t="shared" si="29"/>
        <v>427</v>
      </c>
      <c r="N64" s="98">
        <f t="shared" si="29"/>
        <v>312</v>
      </c>
      <c r="O64" s="98">
        <f>SUM(O63)</f>
        <v>307</v>
      </c>
      <c r="P64" s="98">
        <f t="shared" si="29"/>
        <v>10</v>
      </c>
      <c r="Q64" s="117">
        <f t="shared" si="29"/>
        <v>18</v>
      </c>
      <c r="R64" s="98">
        <f t="shared" si="0"/>
        <v>1924</v>
      </c>
      <c r="S64" s="117">
        <f t="shared" si="1"/>
        <v>2362</v>
      </c>
      <c r="T64" s="232">
        <f t="shared" si="2"/>
        <v>4286</v>
      </c>
    </row>
    <row r="65" spans="1:20" ht="22.5" customHeight="1" thickTop="1" thickBot="1" x14ac:dyDescent="0.25">
      <c r="A65" s="111" t="s">
        <v>568</v>
      </c>
      <c r="B65" s="394" t="s">
        <v>28</v>
      </c>
      <c r="C65" s="395"/>
      <c r="D65" s="113"/>
      <c r="E65" s="29"/>
      <c r="F65" s="29">
        <v>56</v>
      </c>
      <c r="G65" s="29">
        <v>53</v>
      </c>
      <c r="H65" s="29">
        <v>70</v>
      </c>
      <c r="I65" s="29">
        <v>44</v>
      </c>
      <c r="J65" s="29">
        <v>90</v>
      </c>
      <c r="K65" s="29">
        <v>48</v>
      </c>
      <c r="L65" s="29">
        <v>132</v>
      </c>
      <c r="M65" s="29">
        <v>76</v>
      </c>
      <c r="N65" s="29">
        <v>148</v>
      </c>
      <c r="O65" s="29">
        <v>78</v>
      </c>
      <c r="P65" s="29"/>
      <c r="Q65" s="112"/>
      <c r="R65" s="113">
        <f t="shared" si="0"/>
        <v>496</v>
      </c>
      <c r="S65" s="112">
        <f t="shared" si="1"/>
        <v>299</v>
      </c>
      <c r="T65" s="236">
        <f t="shared" si="2"/>
        <v>795</v>
      </c>
    </row>
    <row r="66" spans="1:20" ht="22.5" customHeight="1" thickTop="1" thickBot="1" x14ac:dyDescent="0.25">
      <c r="A66" s="97" t="s">
        <v>638</v>
      </c>
      <c r="B66" s="384"/>
      <c r="C66" s="385"/>
      <c r="D66" s="98">
        <f t="shared" ref="D66:E66" si="30">SUM(D65)</f>
        <v>0</v>
      </c>
      <c r="E66" s="98">
        <f t="shared" si="30"/>
        <v>0</v>
      </c>
      <c r="F66" s="98">
        <f>SUM(F65)</f>
        <v>56</v>
      </c>
      <c r="G66" s="98">
        <f t="shared" ref="G66:Q66" si="31">SUM(G65)</f>
        <v>53</v>
      </c>
      <c r="H66" s="98">
        <f t="shared" si="31"/>
        <v>70</v>
      </c>
      <c r="I66" s="98">
        <f t="shared" si="31"/>
        <v>44</v>
      </c>
      <c r="J66" s="98">
        <f t="shared" si="31"/>
        <v>90</v>
      </c>
      <c r="K66" s="98">
        <f t="shared" si="31"/>
        <v>48</v>
      </c>
      <c r="L66" s="98">
        <f t="shared" si="31"/>
        <v>132</v>
      </c>
      <c r="M66" s="98">
        <f t="shared" si="31"/>
        <v>76</v>
      </c>
      <c r="N66" s="98">
        <f t="shared" si="31"/>
        <v>148</v>
      </c>
      <c r="O66" s="98">
        <f>SUM(O65)</f>
        <v>78</v>
      </c>
      <c r="P66" s="98">
        <f t="shared" si="31"/>
        <v>0</v>
      </c>
      <c r="Q66" s="117">
        <f t="shared" si="31"/>
        <v>0</v>
      </c>
      <c r="R66" s="98">
        <f t="shared" si="0"/>
        <v>496</v>
      </c>
      <c r="S66" s="117">
        <f t="shared" si="1"/>
        <v>299</v>
      </c>
      <c r="T66" s="232">
        <f t="shared" si="2"/>
        <v>795</v>
      </c>
    </row>
    <row r="67" spans="1:20" ht="22.5" customHeight="1" thickTop="1" thickBot="1" x14ac:dyDescent="0.25">
      <c r="A67" s="111" t="s">
        <v>569</v>
      </c>
      <c r="B67" s="394" t="s">
        <v>28</v>
      </c>
      <c r="C67" s="395"/>
      <c r="D67" s="113"/>
      <c r="E67" s="29"/>
      <c r="F67" s="29">
        <v>77</v>
      </c>
      <c r="G67" s="29">
        <v>88</v>
      </c>
      <c r="H67" s="29">
        <v>72</v>
      </c>
      <c r="I67" s="29">
        <v>41</v>
      </c>
      <c r="J67" s="29">
        <v>116</v>
      </c>
      <c r="K67" s="29">
        <v>85</v>
      </c>
      <c r="L67" s="29">
        <v>146</v>
      </c>
      <c r="M67" s="29">
        <v>84</v>
      </c>
      <c r="N67" s="29">
        <v>122</v>
      </c>
      <c r="O67" s="29">
        <v>77</v>
      </c>
      <c r="P67" s="29"/>
      <c r="Q67" s="112"/>
      <c r="R67" s="113">
        <f t="shared" si="0"/>
        <v>533</v>
      </c>
      <c r="S67" s="112">
        <f t="shared" si="1"/>
        <v>375</v>
      </c>
      <c r="T67" s="236">
        <f t="shared" si="2"/>
        <v>908</v>
      </c>
    </row>
    <row r="68" spans="1:20" ht="22.5" customHeight="1" thickTop="1" thickBot="1" x14ac:dyDescent="0.25">
      <c r="A68" s="97" t="s">
        <v>643</v>
      </c>
      <c r="B68" s="384"/>
      <c r="C68" s="385"/>
      <c r="D68" s="98">
        <f t="shared" ref="D68:Q68" si="32">SUM(D67)</f>
        <v>0</v>
      </c>
      <c r="E68" s="98">
        <f t="shared" si="32"/>
        <v>0</v>
      </c>
      <c r="F68" s="98">
        <f t="shared" si="32"/>
        <v>77</v>
      </c>
      <c r="G68" s="98">
        <f>SUM(G67)</f>
        <v>88</v>
      </c>
      <c r="H68" s="98">
        <f t="shared" si="32"/>
        <v>72</v>
      </c>
      <c r="I68" s="98">
        <f t="shared" si="32"/>
        <v>41</v>
      </c>
      <c r="J68" s="98">
        <f t="shared" si="32"/>
        <v>116</v>
      </c>
      <c r="K68" s="98">
        <f t="shared" si="32"/>
        <v>85</v>
      </c>
      <c r="L68" s="98">
        <f t="shared" si="32"/>
        <v>146</v>
      </c>
      <c r="M68" s="98">
        <f t="shared" si="32"/>
        <v>84</v>
      </c>
      <c r="N68" s="98">
        <f t="shared" si="32"/>
        <v>122</v>
      </c>
      <c r="O68" s="98">
        <f>SUM(O67)</f>
        <v>77</v>
      </c>
      <c r="P68" s="98">
        <f t="shared" si="32"/>
        <v>0</v>
      </c>
      <c r="Q68" s="117">
        <f t="shared" si="32"/>
        <v>0</v>
      </c>
      <c r="R68" s="98">
        <f t="shared" si="0"/>
        <v>533</v>
      </c>
      <c r="S68" s="117">
        <f t="shared" si="1"/>
        <v>375</v>
      </c>
      <c r="T68" s="232">
        <f t="shared" si="2"/>
        <v>908</v>
      </c>
    </row>
    <row r="69" spans="1:20" ht="22.5" customHeight="1" thickTop="1" thickBot="1" x14ac:dyDescent="0.25">
      <c r="A69" s="108" t="s">
        <v>526</v>
      </c>
      <c r="B69" s="396" t="s">
        <v>416</v>
      </c>
      <c r="C69" s="397"/>
      <c r="D69" s="110"/>
      <c r="E69" s="30"/>
      <c r="F69" s="30">
        <v>247</v>
      </c>
      <c r="G69" s="30">
        <v>362</v>
      </c>
      <c r="H69" s="30"/>
      <c r="I69" s="30"/>
      <c r="J69" s="30"/>
      <c r="K69" s="30"/>
      <c r="L69" s="30"/>
      <c r="M69" s="30"/>
      <c r="N69" s="30"/>
      <c r="O69" s="30"/>
      <c r="P69" s="30"/>
      <c r="Q69" s="109"/>
      <c r="R69" s="110">
        <f t="shared" si="0"/>
        <v>247</v>
      </c>
      <c r="S69" s="109">
        <f t="shared" si="1"/>
        <v>362</v>
      </c>
      <c r="T69" s="235">
        <f t="shared" si="2"/>
        <v>609</v>
      </c>
    </row>
    <row r="70" spans="1:20" ht="22.5" customHeight="1" thickTop="1" thickBot="1" x14ac:dyDescent="0.25">
      <c r="A70" s="83"/>
      <c r="B70" s="386" t="s">
        <v>417</v>
      </c>
      <c r="C70" s="387"/>
      <c r="D70" s="89"/>
      <c r="E70" s="19"/>
      <c r="F70" s="19">
        <v>382</v>
      </c>
      <c r="G70" s="19">
        <v>368</v>
      </c>
      <c r="H70" s="19"/>
      <c r="I70" s="19"/>
      <c r="J70" s="19"/>
      <c r="K70" s="19"/>
      <c r="L70" s="19"/>
      <c r="M70" s="19"/>
      <c r="N70" s="19"/>
      <c r="O70" s="19"/>
      <c r="P70" s="19"/>
      <c r="Q70" s="86"/>
      <c r="R70" s="89">
        <f t="shared" si="0"/>
        <v>382</v>
      </c>
      <c r="S70" s="86">
        <f t="shared" si="1"/>
        <v>368</v>
      </c>
      <c r="T70" s="230">
        <f t="shared" si="2"/>
        <v>750</v>
      </c>
    </row>
    <row r="71" spans="1:20" ht="22.5" customHeight="1" thickTop="1" thickBot="1" x14ac:dyDescent="0.25">
      <c r="A71" s="84"/>
      <c r="B71" s="390" t="s">
        <v>418</v>
      </c>
      <c r="C71" s="391"/>
      <c r="D71" s="90"/>
      <c r="E71" s="20"/>
      <c r="F71" s="20"/>
      <c r="G71" s="20"/>
      <c r="H71" s="20">
        <v>428</v>
      </c>
      <c r="I71" s="20">
        <v>654</v>
      </c>
      <c r="J71" s="20">
        <v>719</v>
      </c>
      <c r="K71" s="20">
        <v>760</v>
      </c>
      <c r="L71" s="20">
        <v>878</v>
      </c>
      <c r="M71" s="20">
        <v>919</v>
      </c>
      <c r="N71" s="20"/>
      <c r="O71" s="20"/>
      <c r="P71" s="20"/>
      <c r="Q71" s="87"/>
      <c r="R71" s="89">
        <f t="shared" si="0"/>
        <v>2025</v>
      </c>
      <c r="S71" s="86">
        <f t="shared" si="1"/>
        <v>2333</v>
      </c>
      <c r="T71" s="230">
        <f t="shared" si="2"/>
        <v>4358</v>
      </c>
    </row>
    <row r="72" spans="1:20" ht="22.5" customHeight="1" thickTop="1" thickBot="1" x14ac:dyDescent="0.25">
      <c r="A72" s="83"/>
      <c r="B72" s="400" t="s">
        <v>419</v>
      </c>
      <c r="C72" s="401"/>
      <c r="D72" s="89"/>
      <c r="E72" s="19"/>
      <c r="F72" s="19"/>
      <c r="G72" s="19"/>
      <c r="H72" s="19">
        <v>360</v>
      </c>
      <c r="I72" s="19">
        <v>338</v>
      </c>
      <c r="J72" s="19">
        <v>188</v>
      </c>
      <c r="K72" s="19">
        <v>234</v>
      </c>
      <c r="L72" s="19">
        <v>225</v>
      </c>
      <c r="M72" s="19">
        <v>319</v>
      </c>
      <c r="N72" s="19"/>
      <c r="O72" s="19"/>
      <c r="P72" s="19"/>
      <c r="Q72" s="87"/>
      <c r="R72" s="90">
        <f t="shared" si="0"/>
        <v>773</v>
      </c>
      <c r="S72" s="87">
        <f t="shared" si="1"/>
        <v>891</v>
      </c>
      <c r="T72" s="229">
        <f t="shared" si="2"/>
        <v>1664</v>
      </c>
    </row>
    <row r="73" spans="1:20" ht="22.5" customHeight="1" thickTop="1" thickBot="1" x14ac:dyDescent="0.25">
      <c r="A73" s="84"/>
      <c r="B73" s="390" t="s">
        <v>420</v>
      </c>
      <c r="C73" s="391"/>
      <c r="D73" s="90"/>
      <c r="E73" s="20"/>
      <c r="F73" s="20"/>
      <c r="G73" s="20"/>
      <c r="H73" s="20">
        <v>13</v>
      </c>
      <c r="I73" s="20">
        <v>8</v>
      </c>
      <c r="J73" s="20">
        <v>11</v>
      </c>
      <c r="K73" s="20">
        <v>7</v>
      </c>
      <c r="L73" s="20">
        <v>21</v>
      </c>
      <c r="M73" s="20">
        <v>13</v>
      </c>
      <c r="N73" s="20"/>
      <c r="O73" s="20"/>
      <c r="P73" s="20"/>
      <c r="Q73" s="87"/>
      <c r="R73" s="90">
        <f t="shared" ref="R73:R106" si="33">P73+N73+L73+J73+H73+F73+D73</f>
        <v>45</v>
      </c>
      <c r="S73" s="87">
        <f t="shared" ref="S73:S112" si="34">Q73+O73+M73+K73+I73+G73+E73</f>
        <v>28</v>
      </c>
      <c r="T73" s="229">
        <f t="shared" ref="T73:T108" si="35">S73+R73</f>
        <v>73</v>
      </c>
    </row>
    <row r="74" spans="1:20" ht="22.5" customHeight="1" thickTop="1" thickBot="1" x14ac:dyDescent="0.25">
      <c r="A74" s="83"/>
      <c r="B74" s="386" t="s">
        <v>421</v>
      </c>
      <c r="C74" s="387"/>
      <c r="D74" s="89"/>
      <c r="E74" s="19"/>
      <c r="F74" s="19"/>
      <c r="G74" s="19"/>
      <c r="H74" s="19">
        <v>6</v>
      </c>
      <c r="I74" s="19">
        <v>5</v>
      </c>
      <c r="J74" s="19">
        <v>3</v>
      </c>
      <c r="K74" s="19">
        <v>3</v>
      </c>
      <c r="L74" s="19">
        <v>4</v>
      </c>
      <c r="M74" s="19"/>
      <c r="N74" s="19"/>
      <c r="O74" s="19"/>
      <c r="P74" s="19"/>
      <c r="Q74" s="86"/>
      <c r="R74" s="89">
        <f t="shared" si="33"/>
        <v>13</v>
      </c>
      <c r="S74" s="86">
        <f t="shared" si="34"/>
        <v>8</v>
      </c>
      <c r="T74" s="230">
        <f t="shared" si="35"/>
        <v>21</v>
      </c>
    </row>
    <row r="75" spans="1:20" ht="22.5" customHeight="1" thickTop="1" thickBot="1" x14ac:dyDescent="0.25">
      <c r="A75" s="84"/>
      <c r="B75" s="390" t="s">
        <v>422</v>
      </c>
      <c r="C75" s="391"/>
      <c r="D75" s="90"/>
      <c r="E75" s="20"/>
      <c r="F75" s="20"/>
      <c r="G75" s="20"/>
      <c r="H75" s="20"/>
      <c r="I75" s="20"/>
      <c r="J75" s="20"/>
      <c r="K75" s="20">
        <v>2</v>
      </c>
      <c r="L75" s="20">
        <v>8</v>
      </c>
      <c r="M75" s="20">
        <v>6</v>
      </c>
      <c r="N75" s="20"/>
      <c r="O75" s="20"/>
      <c r="P75" s="20"/>
      <c r="Q75" s="87"/>
      <c r="R75" s="90">
        <f t="shared" si="33"/>
        <v>8</v>
      </c>
      <c r="S75" s="87">
        <f t="shared" si="34"/>
        <v>8</v>
      </c>
      <c r="T75" s="229">
        <f t="shared" si="35"/>
        <v>16</v>
      </c>
    </row>
    <row r="76" spans="1:20" ht="22.5" customHeight="1" thickTop="1" thickBot="1" x14ac:dyDescent="0.25">
      <c r="A76" s="83"/>
      <c r="B76" s="386" t="s">
        <v>423</v>
      </c>
      <c r="C76" s="387"/>
      <c r="D76" s="89"/>
      <c r="E76" s="19"/>
      <c r="F76" s="19"/>
      <c r="G76" s="19"/>
      <c r="H76" s="19"/>
      <c r="I76" s="19"/>
      <c r="J76" s="19"/>
      <c r="K76" s="19"/>
      <c r="L76" s="19">
        <v>1</v>
      </c>
      <c r="M76" s="19"/>
      <c r="N76" s="19"/>
      <c r="O76" s="19"/>
      <c r="P76" s="19"/>
      <c r="Q76" s="86"/>
      <c r="R76" s="89">
        <f t="shared" si="33"/>
        <v>1</v>
      </c>
      <c r="S76" s="86">
        <f t="shared" si="34"/>
        <v>0</v>
      </c>
      <c r="T76" s="230">
        <f t="shared" si="35"/>
        <v>1</v>
      </c>
    </row>
    <row r="77" spans="1:20" ht="22.5" customHeight="1" thickTop="1" thickBot="1" x14ac:dyDescent="0.25">
      <c r="A77" s="84"/>
      <c r="B77" s="390" t="s">
        <v>424</v>
      </c>
      <c r="C77" s="391"/>
      <c r="D77" s="90"/>
      <c r="E77" s="20"/>
      <c r="F77" s="20"/>
      <c r="G77" s="20"/>
      <c r="H77" s="20"/>
      <c r="I77" s="20"/>
      <c r="J77" s="20"/>
      <c r="K77" s="20"/>
      <c r="L77" s="20">
        <v>105</v>
      </c>
      <c r="M77" s="20">
        <v>64</v>
      </c>
      <c r="N77" s="20"/>
      <c r="O77" s="20"/>
      <c r="P77" s="20"/>
      <c r="Q77" s="87"/>
      <c r="R77" s="90">
        <f t="shared" ref="R77:R80" si="36">P77+N77+L77+J77+H77+F77+D77</f>
        <v>105</v>
      </c>
      <c r="S77" s="87">
        <f t="shared" ref="S77:S80" si="37">Q77+O77+M77+K77+I77+G77+E77</f>
        <v>64</v>
      </c>
      <c r="T77" s="229">
        <f t="shared" ref="T77:T80" si="38">S77+R77</f>
        <v>169</v>
      </c>
    </row>
    <row r="78" spans="1:20" ht="22.5" customHeight="1" thickTop="1" thickBot="1" x14ac:dyDescent="0.25">
      <c r="A78" s="83"/>
      <c r="B78" s="386" t="s">
        <v>425</v>
      </c>
      <c r="C78" s="387"/>
      <c r="D78" s="89"/>
      <c r="E78" s="19"/>
      <c r="F78" s="19"/>
      <c r="G78" s="19"/>
      <c r="H78" s="19"/>
      <c r="I78" s="19"/>
      <c r="J78" s="19"/>
      <c r="K78" s="19"/>
      <c r="L78" s="19">
        <v>67</v>
      </c>
      <c r="M78" s="19">
        <v>51</v>
      </c>
      <c r="N78" s="19"/>
      <c r="O78" s="19"/>
      <c r="P78" s="19"/>
      <c r="Q78" s="86"/>
      <c r="R78" s="89">
        <f t="shared" si="36"/>
        <v>67</v>
      </c>
      <c r="S78" s="86">
        <f t="shared" si="37"/>
        <v>51</v>
      </c>
      <c r="T78" s="230">
        <f t="shared" si="38"/>
        <v>118</v>
      </c>
    </row>
    <row r="79" spans="1:20" ht="22.5" customHeight="1" thickTop="1" thickBot="1" x14ac:dyDescent="0.25">
      <c r="A79" s="84"/>
      <c r="B79" s="390" t="s">
        <v>426</v>
      </c>
      <c r="C79" s="391"/>
      <c r="D79" s="90"/>
      <c r="E79" s="20"/>
      <c r="F79" s="20"/>
      <c r="G79" s="20"/>
      <c r="H79" s="20"/>
      <c r="I79" s="20"/>
      <c r="J79" s="20"/>
      <c r="K79" s="20"/>
      <c r="L79" s="20">
        <v>2</v>
      </c>
      <c r="M79" s="20"/>
      <c r="N79" s="20"/>
      <c r="O79" s="20"/>
      <c r="P79" s="20"/>
      <c r="Q79" s="87"/>
      <c r="R79" s="90">
        <f t="shared" si="36"/>
        <v>2</v>
      </c>
      <c r="S79" s="87">
        <f t="shared" si="37"/>
        <v>0</v>
      </c>
      <c r="T79" s="229">
        <f t="shared" si="38"/>
        <v>2</v>
      </c>
    </row>
    <row r="80" spans="1:20" ht="22.5" customHeight="1" thickTop="1" thickBot="1" x14ac:dyDescent="0.25">
      <c r="A80" s="105"/>
      <c r="B80" s="398" t="s">
        <v>427</v>
      </c>
      <c r="C80" s="399"/>
      <c r="D80" s="107"/>
      <c r="E80" s="31"/>
      <c r="F80" s="31"/>
      <c r="G80" s="31"/>
      <c r="H80" s="31"/>
      <c r="I80" s="31"/>
      <c r="J80" s="31"/>
      <c r="K80" s="31"/>
      <c r="L80" s="31"/>
      <c r="M80" s="31">
        <v>1</v>
      </c>
      <c r="N80" s="31"/>
      <c r="O80" s="31"/>
      <c r="P80" s="31"/>
      <c r="Q80" s="106"/>
      <c r="R80" s="107">
        <f t="shared" si="36"/>
        <v>0</v>
      </c>
      <c r="S80" s="106">
        <f t="shared" si="37"/>
        <v>1</v>
      </c>
      <c r="T80" s="231">
        <f t="shared" si="38"/>
        <v>1</v>
      </c>
    </row>
    <row r="81" spans="1:20" ht="22.5" customHeight="1" thickTop="1" thickBot="1" x14ac:dyDescent="0.25">
      <c r="A81" s="97" t="s">
        <v>644</v>
      </c>
      <c r="B81" s="384"/>
      <c r="C81" s="385"/>
      <c r="D81" s="98">
        <f>SUM(D69:D80)</f>
        <v>0</v>
      </c>
      <c r="E81" s="98">
        <f t="shared" ref="E81:N81" si="39">SUM(E69:E80)</f>
        <v>0</v>
      </c>
      <c r="F81" s="98">
        <f t="shared" si="39"/>
        <v>629</v>
      </c>
      <c r="G81" s="98">
        <f t="shared" si="39"/>
        <v>730</v>
      </c>
      <c r="H81" s="98">
        <f t="shared" si="39"/>
        <v>807</v>
      </c>
      <c r="I81" s="98">
        <f t="shared" si="39"/>
        <v>1005</v>
      </c>
      <c r="J81" s="98">
        <f t="shared" si="39"/>
        <v>921</v>
      </c>
      <c r="K81" s="98">
        <f t="shared" si="39"/>
        <v>1006</v>
      </c>
      <c r="L81" s="98">
        <f>SUM(L69:L80)</f>
        <v>1311</v>
      </c>
      <c r="M81" s="98">
        <f t="shared" si="39"/>
        <v>1373</v>
      </c>
      <c r="N81" s="98">
        <f t="shared" si="39"/>
        <v>0</v>
      </c>
      <c r="O81" s="98">
        <f>SUM(O69:O80)</f>
        <v>0</v>
      </c>
      <c r="P81" s="98">
        <f t="shared" ref="P81" si="40">SUM(P69:P80)</f>
        <v>0</v>
      </c>
      <c r="Q81" s="117">
        <f t="shared" ref="Q81" si="41">SUM(Q69:Q80)</f>
        <v>0</v>
      </c>
      <c r="R81" s="98">
        <f t="shared" si="33"/>
        <v>3668</v>
      </c>
      <c r="S81" s="117">
        <f t="shared" si="34"/>
        <v>4114</v>
      </c>
      <c r="T81" s="232">
        <f t="shared" si="35"/>
        <v>7782</v>
      </c>
    </row>
    <row r="82" spans="1:20" ht="22.5" customHeight="1" thickTop="1" thickBot="1" x14ac:dyDescent="0.25">
      <c r="A82" s="94" t="s">
        <v>570</v>
      </c>
      <c r="B82" s="388" t="s">
        <v>146</v>
      </c>
      <c r="C82" s="389"/>
      <c r="D82" s="96"/>
      <c r="E82" s="33"/>
      <c r="F82" s="33">
        <v>33</v>
      </c>
      <c r="G82" s="33">
        <v>49</v>
      </c>
      <c r="H82" s="33">
        <v>14</v>
      </c>
      <c r="I82" s="33">
        <v>26</v>
      </c>
      <c r="J82" s="33">
        <v>12</v>
      </c>
      <c r="K82" s="33">
        <v>23</v>
      </c>
      <c r="L82" s="33">
        <v>46</v>
      </c>
      <c r="M82" s="33">
        <v>56</v>
      </c>
      <c r="N82" s="33"/>
      <c r="O82" s="33"/>
      <c r="P82" s="33"/>
      <c r="Q82" s="95"/>
      <c r="R82" s="96">
        <f t="shared" si="33"/>
        <v>105</v>
      </c>
      <c r="S82" s="95">
        <f t="shared" si="34"/>
        <v>154</v>
      </c>
      <c r="T82" s="233">
        <f t="shared" si="35"/>
        <v>259</v>
      </c>
    </row>
    <row r="83" spans="1:20" ht="22.5" customHeight="1" thickTop="1" thickBot="1" x14ac:dyDescent="0.25">
      <c r="A83" s="84"/>
      <c r="B83" s="390" t="s">
        <v>482</v>
      </c>
      <c r="C83" s="391"/>
      <c r="D83" s="90"/>
      <c r="E83" s="20"/>
      <c r="F83" s="20"/>
      <c r="G83" s="20">
        <v>2</v>
      </c>
      <c r="H83" s="20">
        <v>3</v>
      </c>
      <c r="I83" s="20">
        <v>23</v>
      </c>
      <c r="J83" s="20">
        <v>18</v>
      </c>
      <c r="K83" s="20">
        <v>20</v>
      </c>
      <c r="L83" s="20">
        <v>23</v>
      </c>
      <c r="M83" s="20">
        <v>19</v>
      </c>
      <c r="N83" s="20"/>
      <c r="O83" s="20"/>
      <c r="P83" s="20"/>
      <c r="Q83" s="87"/>
      <c r="R83" s="90">
        <f t="shared" si="33"/>
        <v>44</v>
      </c>
      <c r="S83" s="87">
        <f t="shared" si="34"/>
        <v>64</v>
      </c>
      <c r="T83" s="229">
        <f t="shared" si="35"/>
        <v>108</v>
      </c>
    </row>
    <row r="84" spans="1:20" ht="22.5" customHeight="1" thickTop="1" thickBot="1" x14ac:dyDescent="0.25">
      <c r="A84" s="83"/>
      <c r="B84" s="386" t="s">
        <v>29</v>
      </c>
      <c r="C84" s="387"/>
      <c r="D84" s="89"/>
      <c r="E84" s="19"/>
      <c r="F84" s="19">
        <v>7</v>
      </c>
      <c r="G84" s="19">
        <v>15</v>
      </c>
      <c r="H84" s="19">
        <v>39</v>
      </c>
      <c r="I84" s="19">
        <v>37</v>
      </c>
      <c r="J84" s="19">
        <v>31</v>
      </c>
      <c r="K84" s="19">
        <v>57</v>
      </c>
      <c r="L84" s="19">
        <v>18</v>
      </c>
      <c r="M84" s="19">
        <v>28</v>
      </c>
      <c r="N84" s="19"/>
      <c r="O84" s="19"/>
      <c r="P84" s="19"/>
      <c r="Q84" s="86"/>
      <c r="R84" s="89">
        <f t="shared" si="33"/>
        <v>95</v>
      </c>
      <c r="S84" s="86">
        <f t="shared" si="34"/>
        <v>137</v>
      </c>
      <c r="T84" s="230">
        <f t="shared" si="35"/>
        <v>232</v>
      </c>
    </row>
    <row r="85" spans="1:20" ht="22.5" customHeight="1" thickTop="1" thickBot="1" x14ac:dyDescent="0.25">
      <c r="A85" s="84"/>
      <c r="B85" s="390" t="s">
        <v>30</v>
      </c>
      <c r="C85" s="391"/>
      <c r="D85" s="90"/>
      <c r="E85" s="20"/>
      <c r="F85" s="20">
        <v>61</v>
      </c>
      <c r="G85" s="20">
        <v>13</v>
      </c>
      <c r="H85" s="20">
        <v>93</v>
      </c>
      <c r="I85" s="20">
        <v>22</v>
      </c>
      <c r="J85" s="20">
        <v>57</v>
      </c>
      <c r="K85" s="20">
        <v>10</v>
      </c>
      <c r="L85" s="20">
        <v>108</v>
      </c>
      <c r="M85" s="20">
        <v>17</v>
      </c>
      <c r="N85" s="20"/>
      <c r="O85" s="20"/>
      <c r="P85" s="20"/>
      <c r="Q85" s="87"/>
      <c r="R85" s="90">
        <f t="shared" si="33"/>
        <v>319</v>
      </c>
      <c r="S85" s="87">
        <f t="shared" si="34"/>
        <v>62</v>
      </c>
      <c r="T85" s="229">
        <f t="shared" si="35"/>
        <v>381</v>
      </c>
    </row>
    <row r="86" spans="1:20" ht="22.5" customHeight="1" thickTop="1" thickBot="1" x14ac:dyDescent="0.25">
      <c r="A86" s="83"/>
      <c r="B86" s="386" t="s">
        <v>477</v>
      </c>
      <c r="C86" s="387"/>
      <c r="D86" s="89"/>
      <c r="E86" s="19"/>
      <c r="F86" s="19">
        <v>97</v>
      </c>
      <c r="G86" s="19">
        <v>20</v>
      </c>
      <c r="H86" s="19">
        <v>100</v>
      </c>
      <c r="I86" s="19">
        <v>15</v>
      </c>
      <c r="J86" s="19">
        <v>100</v>
      </c>
      <c r="K86" s="19">
        <v>4</v>
      </c>
      <c r="L86" s="19">
        <v>122</v>
      </c>
      <c r="M86" s="19">
        <v>8</v>
      </c>
      <c r="N86" s="19"/>
      <c r="O86" s="19"/>
      <c r="P86" s="19"/>
      <c r="Q86" s="86"/>
      <c r="R86" s="89">
        <f t="shared" si="33"/>
        <v>419</v>
      </c>
      <c r="S86" s="86">
        <f t="shared" si="34"/>
        <v>47</v>
      </c>
      <c r="T86" s="230">
        <f t="shared" si="35"/>
        <v>466</v>
      </c>
    </row>
    <row r="87" spans="1:20" ht="22.5" customHeight="1" thickTop="1" thickBot="1" x14ac:dyDescent="0.25">
      <c r="A87" s="84"/>
      <c r="B87" s="390" t="s">
        <v>31</v>
      </c>
      <c r="C87" s="391"/>
      <c r="D87" s="90"/>
      <c r="E87" s="20"/>
      <c r="F87" s="20">
        <v>48</v>
      </c>
      <c r="G87" s="20">
        <v>20</v>
      </c>
      <c r="H87" s="20">
        <v>82</v>
      </c>
      <c r="I87" s="20">
        <v>25</v>
      </c>
      <c r="J87" s="20">
        <v>105</v>
      </c>
      <c r="K87" s="20">
        <v>20</v>
      </c>
      <c r="L87" s="20">
        <v>182</v>
      </c>
      <c r="M87" s="20">
        <v>33</v>
      </c>
      <c r="N87" s="20"/>
      <c r="O87" s="20"/>
      <c r="P87" s="20"/>
      <c r="Q87" s="87"/>
      <c r="R87" s="90">
        <f t="shared" si="33"/>
        <v>417</v>
      </c>
      <c r="S87" s="87">
        <f t="shared" si="34"/>
        <v>98</v>
      </c>
      <c r="T87" s="229">
        <f t="shared" si="35"/>
        <v>515</v>
      </c>
    </row>
    <row r="88" spans="1:20" ht="22.5" customHeight="1" thickTop="1" thickBot="1" x14ac:dyDescent="0.25">
      <c r="A88" s="83"/>
      <c r="B88" s="386" t="s">
        <v>309</v>
      </c>
      <c r="C88" s="387"/>
      <c r="D88" s="89"/>
      <c r="E88" s="19"/>
      <c r="F88" s="19">
        <v>74</v>
      </c>
      <c r="G88" s="19">
        <v>13</v>
      </c>
      <c r="H88" s="19">
        <v>149</v>
      </c>
      <c r="I88" s="19">
        <v>22</v>
      </c>
      <c r="J88" s="19">
        <v>74</v>
      </c>
      <c r="K88" s="19">
        <v>17</v>
      </c>
      <c r="L88" s="19">
        <v>117</v>
      </c>
      <c r="M88" s="19">
        <v>17</v>
      </c>
      <c r="N88" s="19"/>
      <c r="O88" s="19"/>
      <c r="P88" s="19"/>
      <c r="Q88" s="86"/>
      <c r="R88" s="89">
        <f t="shared" si="33"/>
        <v>414</v>
      </c>
      <c r="S88" s="86">
        <f t="shared" si="34"/>
        <v>69</v>
      </c>
      <c r="T88" s="230">
        <f t="shared" si="35"/>
        <v>483</v>
      </c>
    </row>
    <row r="89" spans="1:20" ht="22.5" customHeight="1" thickTop="1" thickBot="1" x14ac:dyDescent="0.25">
      <c r="A89" s="84"/>
      <c r="B89" s="390" t="s">
        <v>79</v>
      </c>
      <c r="C89" s="391"/>
      <c r="D89" s="90"/>
      <c r="E89" s="20"/>
      <c r="F89" s="20">
        <v>83</v>
      </c>
      <c r="G89" s="20">
        <v>18</v>
      </c>
      <c r="H89" s="20">
        <v>32</v>
      </c>
      <c r="I89" s="20">
        <v>4</v>
      </c>
      <c r="J89" s="20">
        <v>40</v>
      </c>
      <c r="K89" s="20">
        <v>6</v>
      </c>
      <c r="L89" s="20">
        <v>107</v>
      </c>
      <c r="M89" s="20">
        <v>15</v>
      </c>
      <c r="N89" s="20"/>
      <c r="O89" s="20"/>
      <c r="P89" s="20"/>
      <c r="Q89" s="87"/>
      <c r="R89" s="90">
        <f t="shared" ref="R89:R92" si="42">P89+N89+L89+J89+H89+F89+D89</f>
        <v>262</v>
      </c>
      <c r="S89" s="87">
        <f t="shared" ref="S89:S92" si="43">Q89+O89+M89+K89+I89+G89+E89</f>
        <v>43</v>
      </c>
      <c r="T89" s="229">
        <f t="shared" ref="T89:T92" si="44">S89+R89</f>
        <v>305</v>
      </c>
    </row>
    <row r="90" spans="1:20" ht="22.5" customHeight="1" thickTop="1" thickBot="1" x14ac:dyDescent="0.25">
      <c r="A90" s="83"/>
      <c r="B90" s="386" t="s">
        <v>33</v>
      </c>
      <c r="C90" s="387"/>
      <c r="D90" s="89"/>
      <c r="E90" s="19"/>
      <c r="F90" s="19"/>
      <c r="G90" s="19"/>
      <c r="H90" s="19">
        <v>26</v>
      </c>
      <c r="I90" s="19">
        <v>14</v>
      </c>
      <c r="J90" s="19">
        <v>30</v>
      </c>
      <c r="K90" s="19">
        <v>13</v>
      </c>
      <c r="L90" s="19">
        <v>38</v>
      </c>
      <c r="M90" s="19">
        <v>10</v>
      </c>
      <c r="N90" s="19"/>
      <c r="O90" s="19"/>
      <c r="P90" s="19"/>
      <c r="Q90" s="86"/>
      <c r="R90" s="89">
        <f t="shared" si="42"/>
        <v>94</v>
      </c>
      <c r="S90" s="86">
        <f t="shared" si="43"/>
        <v>37</v>
      </c>
      <c r="T90" s="230">
        <f t="shared" si="44"/>
        <v>131</v>
      </c>
    </row>
    <row r="91" spans="1:20" ht="22.5" customHeight="1" thickTop="1" thickBot="1" x14ac:dyDescent="0.25">
      <c r="A91" s="84"/>
      <c r="B91" s="390" t="s">
        <v>32</v>
      </c>
      <c r="C91" s="391"/>
      <c r="D91" s="90"/>
      <c r="E91" s="20"/>
      <c r="F91" s="20">
        <v>21</v>
      </c>
      <c r="G91" s="20">
        <v>13</v>
      </c>
      <c r="H91" s="20">
        <v>34</v>
      </c>
      <c r="I91" s="20">
        <v>20</v>
      </c>
      <c r="J91" s="20">
        <v>39</v>
      </c>
      <c r="K91" s="20">
        <v>23</v>
      </c>
      <c r="L91" s="20">
        <v>61</v>
      </c>
      <c r="M91" s="20">
        <v>17</v>
      </c>
      <c r="N91" s="20"/>
      <c r="O91" s="20"/>
      <c r="P91" s="20"/>
      <c r="Q91" s="87"/>
      <c r="R91" s="90">
        <f t="shared" si="42"/>
        <v>155</v>
      </c>
      <c r="S91" s="87">
        <f t="shared" si="43"/>
        <v>73</v>
      </c>
      <c r="T91" s="229">
        <f t="shared" si="44"/>
        <v>228</v>
      </c>
    </row>
    <row r="92" spans="1:20" ht="22.5" customHeight="1" thickTop="1" thickBot="1" x14ac:dyDescent="0.25">
      <c r="A92" s="83"/>
      <c r="B92" s="386" t="s">
        <v>35</v>
      </c>
      <c r="C92" s="387"/>
      <c r="D92" s="89"/>
      <c r="E92" s="19"/>
      <c r="F92" s="19">
        <v>44</v>
      </c>
      <c r="G92" s="19">
        <v>6</v>
      </c>
      <c r="H92" s="19">
        <v>87</v>
      </c>
      <c r="I92" s="19">
        <v>16</v>
      </c>
      <c r="J92" s="19">
        <v>129</v>
      </c>
      <c r="K92" s="19">
        <v>21</v>
      </c>
      <c r="L92" s="19">
        <v>118</v>
      </c>
      <c r="M92" s="19">
        <v>17</v>
      </c>
      <c r="N92" s="19"/>
      <c r="O92" s="19"/>
      <c r="P92" s="19"/>
      <c r="Q92" s="86"/>
      <c r="R92" s="89">
        <f t="shared" si="42"/>
        <v>378</v>
      </c>
      <c r="S92" s="86">
        <f t="shared" si="43"/>
        <v>60</v>
      </c>
      <c r="T92" s="230">
        <f t="shared" si="44"/>
        <v>438</v>
      </c>
    </row>
    <row r="93" spans="1:20" ht="22.5" customHeight="1" thickTop="1" thickBot="1" x14ac:dyDescent="0.25">
      <c r="A93" s="84"/>
      <c r="B93" s="390" t="s">
        <v>483</v>
      </c>
      <c r="C93" s="391"/>
      <c r="D93" s="90"/>
      <c r="E93" s="20"/>
      <c r="F93" s="20"/>
      <c r="G93" s="20"/>
      <c r="H93" s="20"/>
      <c r="I93" s="20"/>
      <c r="J93" s="20"/>
      <c r="K93" s="20"/>
      <c r="L93" s="20">
        <v>2</v>
      </c>
      <c r="M93" s="20">
        <v>6</v>
      </c>
      <c r="N93" s="20"/>
      <c r="O93" s="20"/>
      <c r="P93" s="20"/>
      <c r="Q93" s="87"/>
      <c r="R93" s="90">
        <f t="shared" si="33"/>
        <v>2</v>
      </c>
      <c r="S93" s="87">
        <f t="shared" si="34"/>
        <v>6</v>
      </c>
      <c r="T93" s="229">
        <f t="shared" si="35"/>
        <v>8</v>
      </c>
    </row>
    <row r="94" spans="1:20" ht="22.5" customHeight="1" thickTop="1" thickBot="1" x14ac:dyDescent="0.25">
      <c r="A94" s="83"/>
      <c r="B94" s="386" t="s">
        <v>478</v>
      </c>
      <c r="C94" s="387"/>
      <c r="D94" s="89"/>
      <c r="E94" s="19"/>
      <c r="F94" s="19">
        <v>359</v>
      </c>
      <c r="G94" s="19">
        <v>57</v>
      </c>
      <c r="H94" s="19">
        <v>191</v>
      </c>
      <c r="I94" s="19">
        <v>48</v>
      </c>
      <c r="J94" s="19">
        <v>59</v>
      </c>
      <c r="K94" s="19">
        <v>12</v>
      </c>
      <c r="L94" s="19">
        <v>79</v>
      </c>
      <c r="M94" s="19">
        <v>22</v>
      </c>
      <c r="N94" s="19"/>
      <c r="O94" s="19"/>
      <c r="P94" s="19"/>
      <c r="Q94" s="86"/>
      <c r="R94" s="89">
        <f t="shared" si="33"/>
        <v>688</v>
      </c>
      <c r="S94" s="86">
        <f t="shared" si="34"/>
        <v>139</v>
      </c>
      <c r="T94" s="230">
        <f t="shared" si="35"/>
        <v>827</v>
      </c>
    </row>
    <row r="95" spans="1:20" ht="22.5" customHeight="1" thickTop="1" thickBot="1" x14ac:dyDescent="0.25">
      <c r="A95" s="84"/>
      <c r="B95" s="390" t="s">
        <v>479</v>
      </c>
      <c r="C95" s="391"/>
      <c r="D95" s="90"/>
      <c r="E95" s="20"/>
      <c r="F95" s="20">
        <v>256</v>
      </c>
      <c r="G95" s="20">
        <v>54</v>
      </c>
      <c r="H95" s="20">
        <v>167</v>
      </c>
      <c r="I95" s="20">
        <v>36</v>
      </c>
      <c r="J95" s="20">
        <v>124</v>
      </c>
      <c r="K95" s="20">
        <v>15</v>
      </c>
      <c r="L95" s="20">
        <v>149</v>
      </c>
      <c r="M95" s="20">
        <v>19</v>
      </c>
      <c r="N95" s="20"/>
      <c r="O95" s="20"/>
      <c r="P95" s="20"/>
      <c r="Q95" s="87"/>
      <c r="R95" s="90">
        <f t="shared" ref="R95:R103" si="45">P95+N95+L95+J95+H95+F95+D95</f>
        <v>696</v>
      </c>
      <c r="S95" s="87">
        <f t="shared" ref="S95:S103" si="46">Q95+O95+M95+K95+I95+G95+E95</f>
        <v>124</v>
      </c>
      <c r="T95" s="229">
        <f t="shared" ref="T95:T103" si="47">S95+R95</f>
        <v>820</v>
      </c>
    </row>
    <row r="96" spans="1:20" ht="22.5" customHeight="1" thickTop="1" thickBot="1" x14ac:dyDescent="0.25">
      <c r="A96" s="83"/>
      <c r="B96" s="386" t="s">
        <v>480</v>
      </c>
      <c r="C96" s="387"/>
      <c r="D96" s="89"/>
      <c r="E96" s="19"/>
      <c r="F96" s="19">
        <v>131</v>
      </c>
      <c r="G96" s="19">
        <v>40</v>
      </c>
      <c r="H96" s="19">
        <v>102</v>
      </c>
      <c r="I96" s="19">
        <v>10</v>
      </c>
      <c r="J96" s="19">
        <v>122</v>
      </c>
      <c r="K96" s="19">
        <v>22</v>
      </c>
      <c r="L96" s="19">
        <v>130</v>
      </c>
      <c r="M96" s="19">
        <v>11</v>
      </c>
      <c r="N96" s="19"/>
      <c r="O96" s="19"/>
      <c r="P96" s="19"/>
      <c r="Q96" s="86"/>
      <c r="R96" s="89">
        <f t="shared" si="45"/>
        <v>485</v>
      </c>
      <c r="S96" s="86">
        <f t="shared" si="46"/>
        <v>83</v>
      </c>
      <c r="T96" s="230">
        <f t="shared" si="47"/>
        <v>568</v>
      </c>
    </row>
    <row r="97" spans="1:20" ht="22.5" customHeight="1" thickTop="1" thickBot="1" x14ac:dyDescent="0.25">
      <c r="A97" s="84"/>
      <c r="B97" s="390" t="s">
        <v>481</v>
      </c>
      <c r="C97" s="391"/>
      <c r="D97" s="90"/>
      <c r="E97" s="20"/>
      <c r="F97" s="20">
        <v>40</v>
      </c>
      <c r="G97" s="20">
        <v>21</v>
      </c>
      <c r="H97" s="20">
        <v>129</v>
      </c>
      <c r="I97" s="20">
        <v>30</v>
      </c>
      <c r="J97" s="20">
        <v>126</v>
      </c>
      <c r="K97" s="20">
        <v>15</v>
      </c>
      <c r="L97" s="20">
        <v>178</v>
      </c>
      <c r="M97" s="20">
        <v>28</v>
      </c>
      <c r="N97" s="20"/>
      <c r="O97" s="20"/>
      <c r="P97" s="20"/>
      <c r="Q97" s="87"/>
      <c r="R97" s="90">
        <f t="shared" si="45"/>
        <v>473</v>
      </c>
      <c r="S97" s="87">
        <f t="shared" si="46"/>
        <v>94</v>
      </c>
      <c r="T97" s="229">
        <f t="shared" si="47"/>
        <v>567</v>
      </c>
    </row>
    <row r="98" spans="1:20" ht="22.5" customHeight="1" thickTop="1" thickBot="1" x14ac:dyDescent="0.25">
      <c r="A98" s="83"/>
      <c r="B98" s="386" t="s">
        <v>484</v>
      </c>
      <c r="C98" s="387"/>
      <c r="D98" s="89"/>
      <c r="E98" s="19"/>
      <c r="F98" s="19"/>
      <c r="G98" s="19"/>
      <c r="H98" s="19"/>
      <c r="I98" s="19"/>
      <c r="J98" s="19"/>
      <c r="K98" s="19"/>
      <c r="L98" s="19">
        <v>3</v>
      </c>
      <c r="M98" s="19"/>
      <c r="N98" s="19"/>
      <c r="O98" s="19"/>
      <c r="P98" s="19"/>
      <c r="Q98" s="86"/>
      <c r="R98" s="89">
        <f t="shared" si="45"/>
        <v>3</v>
      </c>
      <c r="S98" s="86">
        <f t="shared" si="46"/>
        <v>0</v>
      </c>
      <c r="T98" s="230">
        <f t="shared" si="47"/>
        <v>3</v>
      </c>
    </row>
    <row r="99" spans="1:20" ht="22.5" customHeight="1" thickTop="1" thickBot="1" x14ac:dyDescent="0.25">
      <c r="A99" s="84"/>
      <c r="B99" s="390" t="s">
        <v>485</v>
      </c>
      <c r="C99" s="391"/>
      <c r="D99" s="90"/>
      <c r="E99" s="20"/>
      <c r="F99" s="20"/>
      <c r="G99" s="20"/>
      <c r="H99" s="20"/>
      <c r="I99" s="20"/>
      <c r="J99" s="20"/>
      <c r="K99" s="20">
        <v>1</v>
      </c>
      <c r="L99" s="20"/>
      <c r="M99" s="20">
        <v>1</v>
      </c>
      <c r="N99" s="20"/>
      <c r="O99" s="20"/>
      <c r="P99" s="20"/>
      <c r="Q99" s="87"/>
      <c r="R99" s="90">
        <f t="shared" si="45"/>
        <v>0</v>
      </c>
      <c r="S99" s="87">
        <f t="shared" si="46"/>
        <v>2</v>
      </c>
      <c r="T99" s="229">
        <f t="shared" si="47"/>
        <v>2</v>
      </c>
    </row>
    <row r="100" spans="1:20" ht="22.5" customHeight="1" thickTop="1" thickBot="1" x14ac:dyDescent="0.25">
      <c r="A100" s="83"/>
      <c r="B100" s="386" t="s">
        <v>486</v>
      </c>
      <c r="C100" s="387"/>
      <c r="D100" s="89"/>
      <c r="E100" s="19"/>
      <c r="F100" s="19"/>
      <c r="G100" s="19"/>
      <c r="H100" s="19"/>
      <c r="I100" s="19"/>
      <c r="J100" s="19"/>
      <c r="K100" s="19"/>
      <c r="L100" s="19">
        <v>1</v>
      </c>
      <c r="M100" s="19">
        <v>2</v>
      </c>
      <c r="N100" s="19"/>
      <c r="O100" s="19"/>
      <c r="P100" s="19"/>
      <c r="Q100" s="86"/>
      <c r="R100" s="89">
        <f t="shared" si="45"/>
        <v>1</v>
      </c>
      <c r="S100" s="86">
        <f t="shared" si="46"/>
        <v>2</v>
      </c>
      <c r="T100" s="230">
        <f t="shared" si="47"/>
        <v>3</v>
      </c>
    </row>
    <row r="101" spans="1:20" ht="22.5" customHeight="1" thickTop="1" thickBot="1" x14ac:dyDescent="0.25">
      <c r="A101" s="84"/>
      <c r="B101" s="390" t="s">
        <v>487</v>
      </c>
      <c r="C101" s="391"/>
      <c r="D101" s="90"/>
      <c r="E101" s="20"/>
      <c r="F101" s="20"/>
      <c r="G101" s="20"/>
      <c r="H101" s="20"/>
      <c r="I101" s="20"/>
      <c r="J101" s="20"/>
      <c r="K101" s="20"/>
      <c r="L101" s="20"/>
      <c r="M101" s="20">
        <v>2</v>
      </c>
      <c r="N101" s="20"/>
      <c r="O101" s="20"/>
      <c r="P101" s="20"/>
      <c r="Q101" s="87"/>
      <c r="R101" s="90">
        <f t="shared" si="45"/>
        <v>0</v>
      </c>
      <c r="S101" s="87">
        <f t="shared" si="46"/>
        <v>2</v>
      </c>
      <c r="T101" s="229">
        <f t="shared" si="47"/>
        <v>2</v>
      </c>
    </row>
    <row r="102" spans="1:20" ht="22.5" customHeight="1" thickTop="1" thickBot="1" x14ac:dyDescent="0.25">
      <c r="A102" s="105"/>
      <c r="B102" s="398" t="s">
        <v>114</v>
      </c>
      <c r="C102" s="399"/>
      <c r="D102" s="107"/>
      <c r="E102" s="31"/>
      <c r="F102" s="31"/>
      <c r="G102" s="31"/>
      <c r="H102" s="31"/>
      <c r="I102" s="31"/>
      <c r="J102" s="31"/>
      <c r="K102" s="31"/>
      <c r="L102" s="31"/>
      <c r="M102" s="31">
        <v>2</v>
      </c>
      <c r="N102" s="31"/>
      <c r="O102" s="31"/>
      <c r="P102" s="31"/>
      <c r="Q102" s="106"/>
      <c r="R102" s="107">
        <f t="shared" si="45"/>
        <v>0</v>
      </c>
      <c r="S102" s="106">
        <f t="shared" si="46"/>
        <v>2</v>
      </c>
      <c r="T102" s="231">
        <f t="shared" si="47"/>
        <v>2</v>
      </c>
    </row>
    <row r="103" spans="1:20" ht="22.5" customHeight="1" thickTop="1" thickBot="1" x14ac:dyDescent="0.25">
      <c r="A103" s="97" t="s">
        <v>645</v>
      </c>
      <c r="B103" s="384"/>
      <c r="C103" s="385"/>
      <c r="D103" s="98">
        <f>SUM(D82:D102)</f>
        <v>0</v>
      </c>
      <c r="E103" s="98">
        <f t="shared" ref="E103:Q103" si="48">SUM(E82:E102)</f>
        <v>0</v>
      </c>
      <c r="F103" s="98">
        <f t="shared" si="48"/>
        <v>1254</v>
      </c>
      <c r="G103" s="98">
        <f t="shared" si="48"/>
        <v>341</v>
      </c>
      <c r="H103" s="98">
        <f t="shared" si="48"/>
        <v>1248</v>
      </c>
      <c r="I103" s="98">
        <f t="shared" si="48"/>
        <v>348</v>
      </c>
      <c r="J103" s="98">
        <f t="shared" si="48"/>
        <v>1066</v>
      </c>
      <c r="K103" s="98">
        <f t="shared" si="48"/>
        <v>279</v>
      </c>
      <c r="L103" s="98">
        <f t="shared" si="48"/>
        <v>1482</v>
      </c>
      <c r="M103" s="98">
        <f t="shared" si="48"/>
        <v>330</v>
      </c>
      <c r="N103" s="98">
        <f>SUM(N82:N102)</f>
        <v>0</v>
      </c>
      <c r="O103" s="98">
        <f>SUM(O82:O102)</f>
        <v>0</v>
      </c>
      <c r="P103" s="98">
        <f t="shared" si="48"/>
        <v>0</v>
      </c>
      <c r="Q103" s="117">
        <f t="shared" si="48"/>
        <v>0</v>
      </c>
      <c r="R103" s="98">
        <f t="shared" si="45"/>
        <v>5050</v>
      </c>
      <c r="S103" s="117">
        <f t="shared" si="46"/>
        <v>1298</v>
      </c>
      <c r="T103" s="232">
        <f t="shared" si="47"/>
        <v>6348</v>
      </c>
    </row>
    <row r="104" spans="1:20" ht="22.5" customHeight="1" thickTop="1" thickBot="1" x14ac:dyDescent="0.25">
      <c r="A104" s="94" t="s">
        <v>571</v>
      </c>
      <c r="B104" s="388" t="s">
        <v>96</v>
      </c>
      <c r="C104" s="389"/>
      <c r="D104" s="96"/>
      <c r="E104" s="33"/>
      <c r="F104" s="33">
        <v>1101</v>
      </c>
      <c r="G104" s="33">
        <v>1638</v>
      </c>
      <c r="H104" s="33">
        <v>840</v>
      </c>
      <c r="I104" s="33">
        <v>1645</v>
      </c>
      <c r="J104" s="33">
        <v>1066</v>
      </c>
      <c r="K104" s="33">
        <v>2124</v>
      </c>
      <c r="L104" s="33">
        <v>1460</v>
      </c>
      <c r="M104" s="33">
        <v>1579</v>
      </c>
      <c r="N104" s="33"/>
      <c r="O104" s="33"/>
      <c r="P104" s="33"/>
      <c r="Q104" s="95"/>
      <c r="R104" s="96">
        <f t="shared" si="33"/>
        <v>4467</v>
      </c>
      <c r="S104" s="95">
        <f t="shared" si="34"/>
        <v>6986</v>
      </c>
      <c r="T104" s="233">
        <f t="shared" si="35"/>
        <v>11453</v>
      </c>
    </row>
    <row r="105" spans="1:20" ht="22.5" customHeight="1" thickTop="1" thickBot="1" x14ac:dyDescent="0.25">
      <c r="A105" s="102"/>
      <c r="B105" s="392" t="s">
        <v>99</v>
      </c>
      <c r="C105" s="393"/>
      <c r="D105" s="104"/>
      <c r="E105" s="28"/>
      <c r="F105" s="28">
        <v>657</v>
      </c>
      <c r="G105" s="28">
        <v>489</v>
      </c>
      <c r="H105" s="28">
        <v>98</v>
      </c>
      <c r="I105" s="28">
        <v>281</v>
      </c>
      <c r="J105" s="28">
        <v>127</v>
      </c>
      <c r="K105" s="28">
        <v>301</v>
      </c>
      <c r="L105" s="28">
        <v>354</v>
      </c>
      <c r="M105" s="28">
        <v>469</v>
      </c>
      <c r="N105" s="28"/>
      <c r="O105" s="28"/>
      <c r="P105" s="28"/>
      <c r="Q105" s="103"/>
      <c r="R105" s="104">
        <f t="shared" si="33"/>
        <v>1236</v>
      </c>
      <c r="S105" s="103">
        <f t="shared" si="34"/>
        <v>1540</v>
      </c>
      <c r="T105" s="234">
        <f t="shared" si="35"/>
        <v>2776</v>
      </c>
    </row>
    <row r="106" spans="1:20" ht="22.5" customHeight="1" thickTop="1" thickBot="1" x14ac:dyDescent="0.25">
      <c r="A106" s="97" t="s">
        <v>637</v>
      </c>
      <c r="B106" s="384"/>
      <c r="C106" s="385"/>
      <c r="D106" s="98">
        <f>SUM(D104:D105)</f>
        <v>0</v>
      </c>
      <c r="E106" s="98">
        <f t="shared" ref="E106:Q106" si="49">SUM(E104:E105)</f>
        <v>0</v>
      </c>
      <c r="F106" s="98">
        <f t="shared" si="49"/>
        <v>1758</v>
      </c>
      <c r="G106" s="98">
        <f t="shared" si="49"/>
        <v>2127</v>
      </c>
      <c r="H106" s="98">
        <f t="shared" si="49"/>
        <v>938</v>
      </c>
      <c r="I106" s="98">
        <f t="shared" si="49"/>
        <v>1926</v>
      </c>
      <c r="J106" s="98">
        <f t="shared" si="49"/>
        <v>1193</v>
      </c>
      <c r="K106" s="98">
        <f t="shared" si="49"/>
        <v>2425</v>
      </c>
      <c r="L106" s="98">
        <f t="shared" si="49"/>
        <v>1814</v>
      </c>
      <c r="M106" s="98">
        <f t="shared" si="49"/>
        <v>2048</v>
      </c>
      <c r="N106" s="98">
        <f t="shared" si="49"/>
        <v>0</v>
      </c>
      <c r="O106" s="98">
        <f>SUM(O104:O105)</f>
        <v>0</v>
      </c>
      <c r="P106" s="98">
        <f t="shared" si="49"/>
        <v>0</v>
      </c>
      <c r="Q106" s="117">
        <f t="shared" si="49"/>
        <v>0</v>
      </c>
      <c r="R106" s="98">
        <f t="shared" si="33"/>
        <v>5703</v>
      </c>
      <c r="S106" s="117">
        <f t="shared" si="34"/>
        <v>8526</v>
      </c>
      <c r="T106" s="232">
        <f t="shared" si="35"/>
        <v>14229</v>
      </c>
    </row>
    <row r="107" spans="1:20" ht="22.5" customHeight="1" thickTop="1" thickBot="1" x14ac:dyDescent="0.25">
      <c r="A107" s="94" t="s">
        <v>572</v>
      </c>
      <c r="B107" s="388" t="s">
        <v>28</v>
      </c>
      <c r="C107" s="389"/>
      <c r="D107" s="96"/>
      <c r="E107" s="33"/>
      <c r="F107" s="33">
        <v>1155</v>
      </c>
      <c r="G107" s="33">
        <v>1203</v>
      </c>
      <c r="H107" s="33">
        <v>847</v>
      </c>
      <c r="I107" s="33">
        <v>1293</v>
      </c>
      <c r="J107" s="33"/>
      <c r="K107" s="33"/>
      <c r="L107" s="33"/>
      <c r="M107" s="33"/>
      <c r="N107" s="33"/>
      <c r="O107" s="33"/>
      <c r="P107" s="33"/>
      <c r="Q107" s="95"/>
      <c r="R107" s="96">
        <f t="shared" ref="R107:R129" si="50">P107+N107+L107+J107+H107+F107+D107</f>
        <v>2002</v>
      </c>
      <c r="S107" s="95">
        <f t="shared" si="34"/>
        <v>2496</v>
      </c>
      <c r="T107" s="233">
        <f t="shared" si="35"/>
        <v>4498</v>
      </c>
    </row>
    <row r="108" spans="1:20" ht="22.5" customHeight="1" thickTop="1" thickBot="1" x14ac:dyDescent="0.25">
      <c r="A108" s="84"/>
      <c r="B108" s="390" t="s">
        <v>523</v>
      </c>
      <c r="C108" s="391"/>
      <c r="D108" s="90"/>
      <c r="E108" s="20"/>
      <c r="F108" s="20"/>
      <c r="G108" s="20"/>
      <c r="H108" s="20"/>
      <c r="I108" s="20"/>
      <c r="J108" s="20">
        <v>112</v>
      </c>
      <c r="K108" s="20">
        <v>340</v>
      </c>
      <c r="L108" s="20">
        <v>165</v>
      </c>
      <c r="M108" s="20">
        <v>254</v>
      </c>
      <c r="N108" s="20"/>
      <c r="O108" s="20"/>
      <c r="P108" s="20"/>
      <c r="Q108" s="87"/>
      <c r="R108" s="90">
        <f t="shared" si="50"/>
        <v>277</v>
      </c>
      <c r="S108" s="87">
        <f t="shared" si="34"/>
        <v>594</v>
      </c>
      <c r="T108" s="229">
        <f t="shared" si="35"/>
        <v>871</v>
      </c>
    </row>
    <row r="109" spans="1:20" ht="22.5" customHeight="1" thickTop="1" thickBot="1" x14ac:dyDescent="0.25">
      <c r="A109" s="83"/>
      <c r="B109" s="386" t="s">
        <v>524</v>
      </c>
      <c r="C109" s="387"/>
      <c r="D109" s="89"/>
      <c r="E109" s="19"/>
      <c r="F109" s="19"/>
      <c r="G109" s="19"/>
      <c r="H109" s="19"/>
      <c r="I109" s="19"/>
      <c r="J109" s="19">
        <v>116</v>
      </c>
      <c r="K109" s="19">
        <v>367</v>
      </c>
      <c r="L109" s="19">
        <v>211</v>
      </c>
      <c r="M109" s="19">
        <v>386</v>
      </c>
      <c r="N109" s="19"/>
      <c r="O109" s="19"/>
      <c r="P109" s="19"/>
      <c r="Q109" s="86"/>
      <c r="R109" s="89">
        <f t="shared" si="50"/>
        <v>327</v>
      </c>
      <c r="S109" s="86">
        <f t="shared" si="34"/>
        <v>753</v>
      </c>
      <c r="T109" s="230">
        <f>S109+R109</f>
        <v>1080</v>
      </c>
    </row>
    <row r="110" spans="1:20" ht="22.5" customHeight="1" thickTop="1" thickBot="1" x14ac:dyDescent="0.25">
      <c r="A110" s="102"/>
      <c r="B110" s="392" t="s">
        <v>289</v>
      </c>
      <c r="C110" s="393"/>
      <c r="D110" s="104"/>
      <c r="E110" s="28"/>
      <c r="F110" s="28"/>
      <c r="G110" s="28"/>
      <c r="H110" s="28"/>
      <c r="I110" s="28"/>
      <c r="J110" s="28">
        <v>96</v>
      </c>
      <c r="K110" s="28">
        <v>323</v>
      </c>
      <c r="L110" s="28">
        <v>182</v>
      </c>
      <c r="M110" s="28">
        <v>352</v>
      </c>
      <c r="N110" s="28"/>
      <c r="O110" s="28"/>
      <c r="P110" s="28"/>
      <c r="Q110" s="103"/>
      <c r="R110" s="104">
        <f t="shared" si="50"/>
        <v>278</v>
      </c>
      <c r="S110" s="103">
        <f t="shared" si="34"/>
        <v>675</v>
      </c>
      <c r="T110" s="234">
        <f t="shared" ref="T110:T156" si="51">S110+R110</f>
        <v>953</v>
      </c>
    </row>
    <row r="111" spans="1:20" ht="22.5" customHeight="1" thickTop="1" thickBot="1" x14ac:dyDescent="0.25">
      <c r="A111" s="97" t="s">
        <v>659</v>
      </c>
      <c r="B111" s="384"/>
      <c r="C111" s="385"/>
      <c r="D111" s="98">
        <f>SUM(D107:D110)</f>
        <v>0</v>
      </c>
      <c r="E111" s="98">
        <f t="shared" ref="E111:Q111" si="52">SUM(E107:E110)</f>
        <v>0</v>
      </c>
      <c r="F111" s="98">
        <f t="shared" si="52"/>
        <v>1155</v>
      </c>
      <c r="G111" s="98">
        <f t="shared" si="52"/>
        <v>1203</v>
      </c>
      <c r="H111" s="98">
        <f t="shared" si="52"/>
        <v>847</v>
      </c>
      <c r="I111" s="98">
        <f t="shared" si="52"/>
        <v>1293</v>
      </c>
      <c r="J111" s="98">
        <f t="shared" si="52"/>
        <v>324</v>
      </c>
      <c r="K111" s="98">
        <f t="shared" si="52"/>
        <v>1030</v>
      </c>
      <c r="L111" s="98">
        <f t="shared" si="52"/>
        <v>558</v>
      </c>
      <c r="M111" s="98">
        <f t="shared" si="52"/>
        <v>992</v>
      </c>
      <c r="N111" s="98">
        <f t="shared" si="52"/>
        <v>0</v>
      </c>
      <c r="O111" s="98">
        <f>SUM(O107:O110)</f>
        <v>0</v>
      </c>
      <c r="P111" s="98">
        <f t="shared" si="52"/>
        <v>0</v>
      </c>
      <c r="Q111" s="117">
        <f t="shared" si="52"/>
        <v>0</v>
      </c>
      <c r="R111" s="98">
        <f t="shared" si="50"/>
        <v>2884</v>
      </c>
      <c r="S111" s="117">
        <f t="shared" si="34"/>
        <v>4518</v>
      </c>
      <c r="T111" s="232">
        <f t="shared" si="51"/>
        <v>7402</v>
      </c>
    </row>
    <row r="112" spans="1:20" ht="22.5" customHeight="1" thickTop="1" thickBot="1" x14ac:dyDescent="0.25">
      <c r="A112" s="111" t="s">
        <v>573</v>
      </c>
      <c r="B112" s="394" t="s">
        <v>28</v>
      </c>
      <c r="C112" s="395"/>
      <c r="D112" s="113"/>
      <c r="E112" s="29"/>
      <c r="F112" s="29">
        <v>247</v>
      </c>
      <c r="G112" s="29">
        <v>253</v>
      </c>
      <c r="H112" s="29">
        <v>546</v>
      </c>
      <c r="I112" s="29">
        <v>368</v>
      </c>
      <c r="J112" s="29">
        <v>616</v>
      </c>
      <c r="K112" s="29">
        <v>447</v>
      </c>
      <c r="L112" s="29">
        <v>725</v>
      </c>
      <c r="M112" s="29">
        <v>472</v>
      </c>
      <c r="N112" s="29"/>
      <c r="O112" s="29"/>
      <c r="P112" s="29"/>
      <c r="Q112" s="112"/>
      <c r="R112" s="113">
        <f t="shared" si="50"/>
        <v>2134</v>
      </c>
      <c r="S112" s="112">
        <f t="shared" si="34"/>
        <v>1540</v>
      </c>
      <c r="T112" s="236">
        <f t="shared" si="51"/>
        <v>3674</v>
      </c>
    </row>
    <row r="113" spans="1:20" ht="22.5" customHeight="1" thickTop="1" thickBot="1" x14ac:dyDescent="0.25">
      <c r="A113" s="97" t="s">
        <v>57</v>
      </c>
      <c r="B113" s="384"/>
      <c r="C113" s="384"/>
      <c r="D113" s="98">
        <f>SUM(D112)</f>
        <v>0</v>
      </c>
      <c r="E113" s="98">
        <f t="shared" ref="E113:Q113" si="53">SUM(E112)</f>
        <v>0</v>
      </c>
      <c r="F113" s="98">
        <f t="shared" si="53"/>
        <v>247</v>
      </c>
      <c r="G113" s="98">
        <f t="shared" si="53"/>
        <v>253</v>
      </c>
      <c r="H113" s="98">
        <f t="shared" si="53"/>
        <v>546</v>
      </c>
      <c r="I113" s="98">
        <f t="shared" si="53"/>
        <v>368</v>
      </c>
      <c r="J113" s="98">
        <f t="shared" si="53"/>
        <v>616</v>
      </c>
      <c r="K113" s="98">
        <f t="shared" si="53"/>
        <v>447</v>
      </c>
      <c r="L113" s="98">
        <f t="shared" si="53"/>
        <v>725</v>
      </c>
      <c r="M113" s="98">
        <f t="shared" si="53"/>
        <v>472</v>
      </c>
      <c r="N113" s="98">
        <f t="shared" si="53"/>
        <v>0</v>
      </c>
      <c r="O113" s="98">
        <f>SUM(O112)</f>
        <v>0</v>
      </c>
      <c r="P113" s="98">
        <f t="shared" si="53"/>
        <v>0</v>
      </c>
      <c r="Q113" s="98">
        <f t="shared" si="53"/>
        <v>0</v>
      </c>
      <c r="R113" s="98">
        <f t="shared" si="50"/>
        <v>2134</v>
      </c>
      <c r="S113" s="117">
        <f>Q113+O113+M113+K113+I113+G113+E113</f>
        <v>1540</v>
      </c>
      <c r="T113" s="232">
        <f t="shared" si="51"/>
        <v>3674</v>
      </c>
    </row>
    <row r="114" spans="1:20" ht="22.5" customHeight="1" thickTop="1" thickBot="1" x14ac:dyDescent="0.25">
      <c r="A114" s="99" t="s">
        <v>574</v>
      </c>
      <c r="B114" s="405" t="s">
        <v>28</v>
      </c>
      <c r="C114" s="406"/>
      <c r="D114" s="101"/>
      <c r="E114" s="32"/>
      <c r="F114" s="32">
        <v>450</v>
      </c>
      <c r="G114" s="32">
        <v>492</v>
      </c>
      <c r="H114" s="32">
        <v>317</v>
      </c>
      <c r="I114" s="32">
        <v>317</v>
      </c>
      <c r="J114" s="32"/>
      <c r="K114" s="32"/>
      <c r="L114" s="32"/>
      <c r="M114" s="32"/>
      <c r="N114" s="32"/>
      <c r="O114" s="32"/>
      <c r="P114" s="32"/>
      <c r="Q114" s="100"/>
      <c r="R114" s="101">
        <f t="shared" si="50"/>
        <v>767</v>
      </c>
      <c r="S114" s="100">
        <f t="shared" ref="S114:S160" si="54">Q114+O114+M114+K114+I114+G114+E114</f>
        <v>809</v>
      </c>
      <c r="T114" s="237">
        <f t="shared" si="51"/>
        <v>1576</v>
      </c>
    </row>
    <row r="115" spans="1:20" ht="22.5" customHeight="1" thickTop="1" thickBot="1" x14ac:dyDescent="0.25">
      <c r="A115" s="97" t="s">
        <v>658</v>
      </c>
      <c r="B115" s="384"/>
      <c r="C115" s="384"/>
      <c r="D115" s="98">
        <f>SUM(D114)</f>
        <v>0</v>
      </c>
      <c r="E115" s="98">
        <f t="shared" ref="E115:Q115" si="55">SUM(E114)</f>
        <v>0</v>
      </c>
      <c r="F115" s="98">
        <f t="shared" si="55"/>
        <v>450</v>
      </c>
      <c r="G115" s="98">
        <f t="shared" si="55"/>
        <v>492</v>
      </c>
      <c r="H115" s="98">
        <f t="shared" si="55"/>
        <v>317</v>
      </c>
      <c r="I115" s="98">
        <f t="shared" si="55"/>
        <v>317</v>
      </c>
      <c r="J115" s="98">
        <f t="shared" si="55"/>
        <v>0</v>
      </c>
      <c r="K115" s="98">
        <f t="shared" si="55"/>
        <v>0</v>
      </c>
      <c r="L115" s="98">
        <f t="shared" si="55"/>
        <v>0</v>
      </c>
      <c r="M115" s="98">
        <f t="shared" si="55"/>
        <v>0</v>
      </c>
      <c r="N115" s="98">
        <f t="shared" si="55"/>
        <v>0</v>
      </c>
      <c r="O115" s="98">
        <f>SUM(O114)</f>
        <v>0</v>
      </c>
      <c r="P115" s="98">
        <f t="shared" si="55"/>
        <v>0</v>
      </c>
      <c r="Q115" s="98">
        <f t="shared" si="55"/>
        <v>0</v>
      </c>
      <c r="R115" s="98">
        <f t="shared" si="50"/>
        <v>767</v>
      </c>
      <c r="S115" s="117">
        <f t="shared" si="54"/>
        <v>809</v>
      </c>
      <c r="T115" s="232">
        <f t="shared" si="51"/>
        <v>1576</v>
      </c>
    </row>
    <row r="116" spans="1:20" ht="22.5" customHeight="1" thickTop="1" thickBot="1" x14ac:dyDescent="0.25">
      <c r="A116" s="94" t="s">
        <v>575</v>
      </c>
      <c r="B116" s="388" t="s">
        <v>28</v>
      </c>
      <c r="C116" s="389"/>
      <c r="D116" s="96"/>
      <c r="E116" s="33"/>
      <c r="F116" s="33">
        <v>70</v>
      </c>
      <c r="G116" s="33">
        <v>252</v>
      </c>
      <c r="H116" s="33">
        <v>75</v>
      </c>
      <c r="I116" s="33">
        <v>186</v>
      </c>
      <c r="J116" s="33"/>
      <c r="K116" s="33"/>
      <c r="L116" s="33"/>
      <c r="M116" s="33"/>
      <c r="N116" s="33"/>
      <c r="O116" s="33"/>
      <c r="P116" s="33"/>
      <c r="Q116" s="95"/>
      <c r="R116" s="96">
        <f t="shared" si="50"/>
        <v>145</v>
      </c>
      <c r="S116" s="95">
        <f t="shared" si="54"/>
        <v>438</v>
      </c>
      <c r="T116" s="233">
        <f t="shared" si="51"/>
        <v>583</v>
      </c>
    </row>
    <row r="117" spans="1:20" ht="22.5" customHeight="1" thickTop="1" thickBot="1" x14ac:dyDescent="0.25">
      <c r="A117" s="84"/>
      <c r="B117" s="390" t="s">
        <v>58</v>
      </c>
      <c r="C117" s="391"/>
      <c r="D117" s="90"/>
      <c r="E117" s="20"/>
      <c r="F117" s="20"/>
      <c r="G117" s="20"/>
      <c r="H117" s="20"/>
      <c r="I117" s="20"/>
      <c r="J117" s="20">
        <v>43</v>
      </c>
      <c r="K117" s="20">
        <v>55</v>
      </c>
      <c r="L117" s="20">
        <v>55</v>
      </c>
      <c r="M117" s="20">
        <v>101</v>
      </c>
      <c r="N117" s="20"/>
      <c r="O117" s="20"/>
      <c r="P117" s="20"/>
      <c r="Q117" s="87"/>
      <c r="R117" s="90">
        <f t="shared" si="50"/>
        <v>98</v>
      </c>
      <c r="S117" s="87">
        <f t="shared" si="54"/>
        <v>156</v>
      </c>
      <c r="T117" s="229">
        <f t="shared" si="51"/>
        <v>254</v>
      </c>
    </row>
    <row r="118" spans="1:20" ht="22.5" customHeight="1" thickTop="1" thickBot="1" x14ac:dyDescent="0.25">
      <c r="A118" s="83"/>
      <c r="B118" s="386" t="s">
        <v>307</v>
      </c>
      <c r="C118" s="387"/>
      <c r="D118" s="89"/>
      <c r="E118" s="19"/>
      <c r="F118" s="19"/>
      <c r="G118" s="19"/>
      <c r="H118" s="19"/>
      <c r="I118" s="19"/>
      <c r="J118" s="19">
        <v>39</v>
      </c>
      <c r="K118" s="19">
        <v>78</v>
      </c>
      <c r="L118" s="19">
        <v>89</v>
      </c>
      <c r="M118" s="19">
        <v>160</v>
      </c>
      <c r="N118" s="19"/>
      <c r="O118" s="19"/>
      <c r="P118" s="19"/>
      <c r="Q118" s="86"/>
      <c r="R118" s="89">
        <f t="shared" si="50"/>
        <v>128</v>
      </c>
      <c r="S118" s="86">
        <f t="shared" si="54"/>
        <v>238</v>
      </c>
      <c r="T118" s="230">
        <f t="shared" si="51"/>
        <v>366</v>
      </c>
    </row>
    <row r="119" spans="1:20" ht="22.5" customHeight="1" thickTop="1" thickBot="1" x14ac:dyDescent="0.25">
      <c r="A119" s="84"/>
      <c r="B119" s="390" t="s">
        <v>306</v>
      </c>
      <c r="C119" s="391"/>
      <c r="D119" s="90"/>
      <c r="E119" s="20"/>
      <c r="F119" s="20"/>
      <c r="G119" s="20"/>
      <c r="H119" s="20"/>
      <c r="I119" s="20"/>
      <c r="J119" s="20">
        <v>10</v>
      </c>
      <c r="K119" s="20">
        <v>23</v>
      </c>
      <c r="L119" s="20">
        <v>16</v>
      </c>
      <c r="M119" s="20">
        <v>31</v>
      </c>
      <c r="N119" s="20"/>
      <c r="O119" s="20"/>
      <c r="P119" s="20"/>
      <c r="Q119" s="87"/>
      <c r="R119" s="90">
        <f t="shared" si="50"/>
        <v>26</v>
      </c>
      <c r="S119" s="87">
        <f t="shared" si="54"/>
        <v>54</v>
      </c>
      <c r="T119" s="229">
        <f t="shared" si="51"/>
        <v>80</v>
      </c>
    </row>
    <row r="120" spans="1:20" ht="22.5" customHeight="1" thickTop="1" thickBot="1" x14ac:dyDescent="0.25">
      <c r="A120" s="105"/>
      <c r="B120" s="398" t="s">
        <v>308</v>
      </c>
      <c r="C120" s="399"/>
      <c r="D120" s="107"/>
      <c r="E120" s="31"/>
      <c r="F120" s="31"/>
      <c r="G120" s="31"/>
      <c r="H120" s="31"/>
      <c r="I120" s="31"/>
      <c r="J120" s="31"/>
      <c r="K120" s="31"/>
      <c r="L120" s="31">
        <v>10</v>
      </c>
      <c r="M120" s="31">
        <v>25</v>
      </c>
      <c r="N120" s="31"/>
      <c r="O120" s="31"/>
      <c r="P120" s="31"/>
      <c r="Q120" s="106"/>
      <c r="R120" s="107">
        <f t="shared" ref="R120:R121" si="56">P120+N120+L120+J120+H120+F120+D120</f>
        <v>10</v>
      </c>
      <c r="S120" s="106">
        <f t="shared" ref="S120:S121" si="57">Q120+O120+M120+K120+I120+G120+E120</f>
        <v>25</v>
      </c>
      <c r="T120" s="231">
        <f t="shared" ref="T120:T121" si="58">S120+R120</f>
        <v>35</v>
      </c>
    </row>
    <row r="121" spans="1:20" ht="22.5" customHeight="1" thickTop="1" thickBot="1" x14ac:dyDescent="0.25">
      <c r="A121" s="97" t="s">
        <v>660</v>
      </c>
      <c r="B121" s="384"/>
      <c r="C121" s="385"/>
      <c r="D121" s="98">
        <f>SUM(D116:D120)</f>
        <v>0</v>
      </c>
      <c r="E121" s="98">
        <f t="shared" ref="E121:Q121" si="59">SUM(E116:E120)</f>
        <v>0</v>
      </c>
      <c r="F121" s="98">
        <f t="shared" si="59"/>
        <v>70</v>
      </c>
      <c r="G121" s="98">
        <f t="shared" si="59"/>
        <v>252</v>
      </c>
      <c r="H121" s="98">
        <f t="shared" si="59"/>
        <v>75</v>
      </c>
      <c r="I121" s="98">
        <f t="shared" si="59"/>
        <v>186</v>
      </c>
      <c r="J121" s="98">
        <f t="shared" si="59"/>
        <v>92</v>
      </c>
      <c r="K121" s="98">
        <f t="shared" si="59"/>
        <v>156</v>
      </c>
      <c r="L121" s="98">
        <f t="shared" si="59"/>
        <v>170</v>
      </c>
      <c r="M121" s="98">
        <f t="shared" si="59"/>
        <v>317</v>
      </c>
      <c r="N121" s="98">
        <f t="shared" si="59"/>
        <v>0</v>
      </c>
      <c r="O121" s="98">
        <f>SUM(O116:O120)</f>
        <v>0</v>
      </c>
      <c r="P121" s="98">
        <f t="shared" si="59"/>
        <v>0</v>
      </c>
      <c r="Q121" s="117">
        <f t="shared" si="59"/>
        <v>0</v>
      </c>
      <c r="R121" s="98">
        <f t="shared" si="56"/>
        <v>407</v>
      </c>
      <c r="S121" s="117">
        <f t="shared" si="57"/>
        <v>911</v>
      </c>
      <c r="T121" s="232">
        <f t="shared" si="58"/>
        <v>1318</v>
      </c>
    </row>
    <row r="122" spans="1:20" ht="22.5" customHeight="1" thickTop="1" thickBot="1" x14ac:dyDescent="0.25">
      <c r="A122" s="111" t="s">
        <v>576</v>
      </c>
      <c r="B122" s="394" t="s">
        <v>28</v>
      </c>
      <c r="C122" s="395"/>
      <c r="D122" s="113"/>
      <c r="E122" s="29"/>
      <c r="F122" s="29">
        <v>96</v>
      </c>
      <c r="G122" s="29">
        <v>150</v>
      </c>
      <c r="H122" s="29">
        <v>45</v>
      </c>
      <c r="I122" s="29">
        <v>55</v>
      </c>
      <c r="J122" s="29">
        <v>101</v>
      </c>
      <c r="K122" s="29">
        <v>91</v>
      </c>
      <c r="L122" s="29">
        <v>85</v>
      </c>
      <c r="M122" s="29">
        <v>63</v>
      </c>
      <c r="N122" s="29">
        <v>66</v>
      </c>
      <c r="O122" s="29">
        <v>53</v>
      </c>
      <c r="P122" s="29"/>
      <c r="Q122" s="112"/>
      <c r="R122" s="113">
        <f t="shared" si="50"/>
        <v>393</v>
      </c>
      <c r="S122" s="112">
        <f t="shared" si="54"/>
        <v>412</v>
      </c>
      <c r="T122" s="236">
        <f t="shared" si="51"/>
        <v>805</v>
      </c>
    </row>
    <row r="123" spans="1:20" ht="22.5" customHeight="1" thickTop="1" thickBot="1" x14ac:dyDescent="0.25">
      <c r="A123" s="97" t="s">
        <v>651</v>
      </c>
      <c r="B123" s="384"/>
      <c r="C123" s="385"/>
      <c r="D123" s="98">
        <f t="shared" ref="D123:Q123" si="60">SUM(D122)</f>
        <v>0</v>
      </c>
      <c r="E123" s="98">
        <f t="shared" si="60"/>
        <v>0</v>
      </c>
      <c r="F123" s="98">
        <f t="shared" si="60"/>
        <v>96</v>
      </c>
      <c r="G123" s="98">
        <f t="shared" si="60"/>
        <v>150</v>
      </c>
      <c r="H123" s="98">
        <f t="shared" si="60"/>
        <v>45</v>
      </c>
      <c r="I123" s="98">
        <f t="shared" si="60"/>
        <v>55</v>
      </c>
      <c r="J123" s="98">
        <f t="shared" si="60"/>
        <v>101</v>
      </c>
      <c r="K123" s="98">
        <f t="shared" si="60"/>
        <v>91</v>
      </c>
      <c r="L123" s="98">
        <f t="shared" si="60"/>
        <v>85</v>
      </c>
      <c r="M123" s="98">
        <f t="shared" si="60"/>
        <v>63</v>
      </c>
      <c r="N123" s="98">
        <f t="shared" si="60"/>
        <v>66</v>
      </c>
      <c r="O123" s="98">
        <f>SUM(O122)</f>
        <v>53</v>
      </c>
      <c r="P123" s="98">
        <f t="shared" si="60"/>
        <v>0</v>
      </c>
      <c r="Q123" s="117">
        <f t="shared" si="60"/>
        <v>0</v>
      </c>
      <c r="R123" s="98">
        <f t="shared" si="50"/>
        <v>393</v>
      </c>
      <c r="S123" s="117">
        <f t="shared" si="54"/>
        <v>412</v>
      </c>
      <c r="T123" s="232">
        <f t="shared" si="51"/>
        <v>805</v>
      </c>
    </row>
    <row r="124" spans="1:20" ht="22.5" customHeight="1" thickTop="1" thickBot="1" x14ac:dyDescent="0.25">
      <c r="A124" s="108" t="s">
        <v>577</v>
      </c>
      <c r="B124" s="396" t="s">
        <v>443</v>
      </c>
      <c r="C124" s="397"/>
      <c r="D124" s="110"/>
      <c r="E124" s="30"/>
      <c r="F124" s="30">
        <v>60</v>
      </c>
      <c r="G124" s="30">
        <v>12</v>
      </c>
      <c r="H124" s="30">
        <v>85</v>
      </c>
      <c r="I124" s="30">
        <v>14</v>
      </c>
      <c r="J124" s="30">
        <v>162</v>
      </c>
      <c r="K124" s="30">
        <v>28</v>
      </c>
      <c r="L124" s="30">
        <v>231</v>
      </c>
      <c r="M124" s="30">
        <v>21</v>
      </c>
      <c r="N124" s="30"/>
      <c r="O124" s="30"/>
      <c r="P124" s="30"/>
      <c r="Q124" s="109"/>
      <c r="R124" s="110">
        <f t="shared" si="50"/>
        <v>538</v>
      </c>
      <c r="S124" s="109">
        <f t="shared" si="54"/>
        <v>75</v>
      </c>
      <c r="T124" s="235">
        <f t="shared" si="51"/>
        <v>613</v>
      </c>
    </row>
    <row r="125" spans="1:20" ht="22.5" customHeight="1" thickTop="1" thickBot="1" x14ac:dyDescent="0.25">
      <c r="A125" s="83"/>
      <c r="B125" s="386" t="s">
        <v>457</v>
      </c>
      <c r="C125" s="387"/>
      <c r="D125" s="89"/>
      <c r="E125" s="19"/>
      <c r="F125" s="19">
        <v>32</v>
      </c>
      <c r="G125" s="19">
        <v>6</v>
      </c>
      <c r="H125" s="19">
        <v>14</v>
      </c>
      <c r="I125" s="19">
        <v>1</v>
      </c>
      <c r="J125" s="19">
        <v>15</v>
      </c>
      <c r="K125" s="19">
        <v>7</v>
      </c>
      <c r="L125" s="19">
        <v>47</v>
      </c>
      <c r="M125" s="19">
        <v>16</v>
      </c>
      <c r="N125" s="19"/>
      <c r="O125" s="19"/>
      <c r="P125" s="19"/>
      <c r="Q125" s="86"/>
      <c r="R125" s="89">
        <f t="shared" si="50"/>
        <v>108</v>
      </c>
      <c r="S125" s="86">
        <f t="shared" si="54"/>
        <v>30</v>
      </c>
      <c r="T125" s="230">
        <f t="shared" si="51"/>
        <v>138</v>
      </c>
    </row>
    <row r="126" spans="1:20" ht="22.5" customHeight="1" thickTop="1" thickBot="1" x14ac:dyDescent="0.25">
      <c r="A126" s="84"/>
      <c r="B126" s="390" t="s">
        <v>473</v>
      </c>
      <c r="C126" s="391"/>
      <c r="D126" s="90"/>
      <c r="E126" s="20"/>
      <c r="F126" s="20">
        <v>50</v>
      </c>
      <c r="G126" s="20">
        <v>29</v>
      </c>
      <c r="H126" s="20">
        <v>43</v>
      </c>
      <c r="I126" s="20">
        <v>31</v>
      </c>
      <c r="J126" s="20">
        <v>58</v>
      </c>
      <c r="K126" s="20">
        <v>34</v>
      </c>
      <c r="L126" s="20">
        <v>122</v>
      </c>
      <c r="M126" s="20">
        <v>32</v>
      </c>
      <c r="N126" s="20"/>
      <c r="O126" s="20"/>
      <c r="P126" s="20"/>
      <c r="Q126" s="87"/>
      <c r="R126" s="90">
        <f t="shared" si="50"/>
        <v>273</v>
      </c>
      <c r="S126" s="87">
        <f t="shared" si="54"/>
        <v>126</v>
      </c>
      <c r="T126" s="229">
        <f t="shared" si="51"/>
        <v>399</v>
      </c>
    </row>
    <row r="127" spans="1:20" ht="22.5" customHeight="1" thickTop="1" thickBot="1" x14ac:dyDescent="0.25">
      <c r="A127" s="83"/>
      <c r="B127" s="386" t="s">
        <v>472</v>
      </c>
      <c r="C127" s="387"/>
      <c r="D127" s="89"/>
      <c r="E127" s="19"/>
      <c r="F127" s="19">
        <v>2</v>
      </c>
      <c r="G127" s="19">
        <v>1</v>
      </c>
      <c r="H127" s="19"/>
      <c r="I127" s="19">
        <v>1</v>
      </c>
      <c r="J127" s="19">
        <v>2</v>
      </c>
      <c r="K127" s="19"/>
      <c r="L127" s="19">
        <v>8</v>
      </c>
      <c r="M127" s="19">
        <v>2</v>
      </c>
      <c r="N127" s="19"/>
      <c r="O127" s="19"/>
      <c r="P127" s="19"/>
      <c r="Q127" s="86"/>
      <c r="R127" s="89">
        <f t="shared" si="50"/>
        <v>12</v>
      </c>
      <c r="S127" s="86">
        <f t="shared" si="54"/>
        <v>4</v>
      </c>
      <c r="T127" s="230">
        <f t="shared" si="51"/>
        <v>16</v>
      </c>
    </row>
    <row r="128" spans="1:20" ht="22.5" customHeight="1" thickTop="1" thickBot="1" x14ac:dyDescent="0.25">
      <c r="A128" s="84"/>
      <c r="B128" s="390" t="s">
        <v>444</v>
      </c>
      <c r="C128" s="391"/>
      <c r="D128" s="90"/>
      <c r="E128" s="20"/>
      <c r="F128" s="20">
        <v>43</v>
      </c>
      <c r="G128" s="20">
        <v>12</v>
      </c>
      <c r="H128" s="20">
        <v>46</v>
      </c>
      <c r="I128" s="20">
        <v>10</v>
      </c>
      <c r="J128" s="20">
        <v>82</v>
      </c>
      <c r="K128" s="20">
        <v>25</v>
      </c>
      <c r="L128" s="20">
        <v>123</v>
      </c>
      <c r="M128" s="20">
        <v>33</v>
      </c>
      <c r="N128" s="20"/>
      <c r="O128" s="20"/>
      <c r="P128" s="20"/>
      <c r="Q128" s="87"/>
      <c r="R128" s="90">
        <f t="shared" si="50"/>
        <v>294</v>
      </c>
      <c r="S128" s="87">
        <f t="shared" si="54"/>
        <v>80</v>
      </c>
      <c r="T128" s="229">
        <f t="shared" si="51"/>
        <v>374</v>
      </c>
    </row>
    <row r="129" spans="1:20" ht="22.5" customHeight="1" thickTop="1" thickBot="1" x14ac:dyDescent="0.25">
      <c r="A129" s="83"/>
      <c r="B129" s="386" t="s">
        <v>459</v>
      </c>
      <c r="C129" s="387"/>
      <c r="D129" s="89"/>
      <c r="E129" s="19"/>
      <c r="F129" s="19"/>
      <c r="G129" s="19"/>
      <c r="H129" s="19"/>
      <c r="I129" s="19"/>
      <c r="J129" s="19">
        <v>5</v>
      </c>
      <c r="K129" s="19"/>
      <c r="L129" s="19"/>
      <c r="M129" s="19"/>
      <c r="N129" s="19"/>
      <c r="O129" s="19"/>
      <c r="P129" s="19"/>
      <c r="Q129" s="86"/>
      <c r="R129" s="89">
        <f t="shared" si="50"/>
        <v>5</v>
      </c>
      <c r="S129" s="86">
        <f t="shared" si="54"/>
        <v>0</v>
      </c>
      <c r="T129" s="230">
        <f t="shared" si="51"/>
        <v>5</v>
      </c>
    </row>
    <row r="130" spans="1:20" ht="22.5" customHeight="1" thickTop="1" thickBot="1" x14ac:dyDescent="0.25">
      <c r="A130" s="84"/>
      <c r="B130" s="390" t="s">
        <v>470</v>
      </c>
      <c r="C130" s="391"/>
      <c r="D130" s="90"/>
      <c r="E130" s="20"/>
      <c r="F130" s="20">
        <v>26</v>
      </c>
      <c r="G130" s="20">
        <v>20</v>
      </c>
      <c r="H130" s="20">
        <v>36</v>
      </c>
      <c r="I130" s="20">
        <v>37</v>
      </c>
      <c r="J130" s="20">
        <v>126</v>
      </c>
      <c r="K130" s="20">
        <v>40</v>
      </c>
      <c r="L130" s="20">
        <v>74</v>
      </c>
      <c r="M130" s="20">
        <v>32</v>
      </c>
      <c r="N130" s="20"/>
      <c r="O130" s="20"/>
      <c r="P130" s="20"/>
      <c r="Q130" s="87"/>
      <c r="R130" s="90">
        <f t="shared" ref="R130:R141" si="61">P130+N130+L130+J130+H130+F130+D130</f>
        <v>262</v>
      </c>
      <c r="S130" s="87">
        <f t="shared" ref="S130:S141" si="62">Q130+O130+M130+K130+I130+G130+E130</f>
        <v>129</v>
      </c>
      <c r="T130" s="229">
        <f t="shared" ref="T130:T141" si="63">S130+R130</f>
        <v>391</v>
      </c>
    </row>
    <row r="131" spans="1:20" ht="22.5" customHeight="1" thickTop="1" thickBot="1" x14ac:dyDescent="0.25">
      <c r="A131" s="83"/>
      <c r="B131" s="386" t="s">
        <v>460</v>
      </c>
      <c r="C131" s="387"/>
      <c r="D131" s="89"/>
      <c r="E131" s="19"/>
      <c r="F131" s="19">
        <v>4</v>
      </c>
      <c r="G131" s="19">
        <v>9</v>
      </c>
      <c r="H131" s="19">
        <v>1</v>
      </c>
      <c r="I131" s="19">
        <v>4</v>
      </c>
      <c r="J131" s="19"/>
      <c r="K131" s="19">
        <v>3</v>
      </c>
      <c r="L131" s="19"/>
      <c r="M131" s="19"/>
      <c r="N131" s="19"/>
      <c r="O131" s="19"/>
      <c r="P131" s="19"/>
      <c r="Q131" s="86"/>
      <c r="R131" s="89">
        <f t="shared" si="61"/>
        <v>5</v>
      </c>
      <c r="S131" s="86">
        <f t="shared" si="62"/>
        <v>16</v>
      </c>
      <c r="T131" s="230">
        <f t="shared" si="63"/>
        <v>21</v>
      </c>
    </row>
    <row r="132" spans="1:20" ht="22.5" customHeight="1" thickTop="1" thickBot="1" x14ac:dyDescent="0.25">
      <c r="A132" s="84"/>
      <c r="B132" s="390" t="s">
        <v>446</v>
      </c>
      <c r="C132" s="391"/>
      <c r="D132" s="90"/>
      <c r="E132" s="20"/>
      <c r="F132" s="20">
        <v>31</v>
      </c>
      <c r="G132" s="20">
        <v>22</v>
      </c>
      <c r="H132" s="20">
        <v>62</v>
      </c>
      <c r="I132" s="20">
        <v>19</v>
      </c>
      <c r="J132" s="20">
        <v>108</v>
      </c>
      <c r="K132" s="20">
        <v>28</v>
      </c>
      <c r="L132" s="20">
        <v>193</v>
      </c>
      <c r="M132" s="20">
        <v>49</v>
      </c>
      <c r="N132" s="20"/>
      <c r="O132" s="20"/>
      <c r="P132" s="20"/>
      <c r="Q132" s="87"/>
      <c r="R132" s="90">
        <f t="shared" si="61"/>
        <v>394</v>
      </c>
      <c r="S132" s="87">
        <f t="shared" si="62"/>
        <v>118</v>
      </c>
      <c r="T132" s="229">
        <f t="shared" si="63"/>
        <v>512</v>
      </c>
    </row>
    <row r="133" spans="1:20" ht="22.5" customHeight="1" thickTop="1" thickBot="1" x14ac:dyDescent="0.25">
      <c r="A133" s="83"/>
      <c r="B133" s="386" t="s">
        <v>461</v>
      </c>
      <c r="C133" s="387"/>
      <c r="D133" s="89"/>
      <c r="E133" s="19"/>
      <c r="F133" s="19">
        <v>24</v>
      </c>
      <c r="G133" s="19">
        <v>11</v>
      </c>
      <c r="H133" s="19">
        <v>7</v>
      </c>
      <c r="I133" s="19">
        <v>11</v>
      </c>
      <c r="J133" s="19">
        <v>7</v>
      </c>
      <c r="K133" s="19">
        <v>10</v>
      </c>
      <c r="L133" s="19">
        <v>6</v>
      </c>
      <c r="M133" s="19">
        <v>14</v>
      </c>
      <c r="N133" s="19"/>
      <c r="O133" s="19"/>
      <c r="P133" s="19"/>
      <c r="Q133" s="86"/>
      <c r="R133" s="89">
        <f t="shared" si="61"/>
        <v>44</v>
      </c>
      <c r="S133" s="86">
        <f t="shared" si="62"/>
        <v>46</v>
      </c>
      <c r="T133" s="230">
        <f t="shared" si="63"/>
        <v>90</v>
      </c>
    </row>
    <row r="134" spans="1:20" ht="22.5" customHeight="1" thickTop="1" thickBot="1" x14ac:dyDescent="0.25">
      <c r="A134" s="84"/>
      <c r="B134" s="390" t="s">
        <v>447</v>
      </c>
      <c r="C134" s="391"/>
      <c r="D134" s="90"/>
      <c r="E134" s="20"/>
      <c r="F134" s="20">
        <v>38</v>
      </c>
      <c r="G134" s="20">
        <v>12</v>
      </c>
      <c r="H134" s="20">
        <v>49</v>
      </c>
      <c r="I134" s="20">
        <v>14</v>
      </c>
      <c r="J134" s="20">
        <v>122</v>
      </c>
      <c r="K134" s="20">
        <v>20</v>
      </c>
      <c r="L134" s="20">
        <v>204</v>
      </c>
      <c r="M134" s="20">
        <v>53</v>
      </c>
      <c r="N134" s="20"/>
      <c r="O134" s="20"/>
      <c r="P134" s="20"/>
      <c r="Q134" s="87"/>
      <c r="R134" s="90">
        <f t="shared" si="61"/>
        <v>413</v>
      </c>
      <c r="S134" s="87">
        <f t="shared" si="62"/>
        <v>99</v>
      </c>
      <c r="T134" s="229">
        <f t="shared" si="63"/>
        <v>512</v>
      </c>
    </row>
    <row r="135" spans="1:20" ht="22.5" customHeight="1" thickTop="1" thickBot="1" x14ac:dyDescent="0.25">
      <c r="A135" s="83"/>
      <c r="B135" s="386" t="s">
        <v>462</v>
      </c>
      <c r="C135" s="387"/>
      <c r="D135" s="89"/>
      <c r="E135" s="19"/>
      <c r="F135" s="19">
        <v>21</v>
      </c>
      <c r="G135" s="19">
        <v>9</v>
      </c>
      <c r="H135" s="19">
        <v>7</v>
      </c>
      <c r="I135" s="19">
        <v>8</v>
      </c>
      <c r="J135" s="19">
        <v>7</v>
      </c>
      <c r="K135" s="19">
        <v>4</v>
      </c>
      <c r="L135" s="19">
        <v>13</v>
      </c>
      <c r="M135" s="19">
        <v>29</v>
      </c>
      <c r="N135" s="19"/>
      <c r="O135" s="19"/>
      <c r="P135" s="19"/>
      <c r="Q135" s="86"/>
      <c r="R135" s="89">
        <f t="shared" si="61"/>
        <v>48</v>
      </c>
      <c r="S135" s="86">
        <f t="shared" si="62"/>
        <v>50</v>
      </c>
      <c r="T135" s="230">
        <f t="shared" si="63"/>
        <v>98</v>
      </c>
    </row>
    <row r="136" spans="1:20" ht="22.5" customHeight="1" thickTop="1" thickBot="1" x14ac:dyDescent="0.25">
      <c r="A136" s="84"/>
      <c r="B136" s="390" t="s">
        <v>448</v>
      </c>
      <c r="C136" s="391"/>
      <c r="D136" s="90"/>
      <c r="E136" s="20"/>
      <c r="F136" s="20">
        <v>42</v>
      </c>
      <c r="G136" s="20">
        <v>9</v>
      </c>
      <c r="H136" s="20">
        <v>59</v>
      </c>
      <c r="I136" s="20">
        <v>14</v>
      </c>
      <c r="J136" s="20">
        <v>107</v>
      </c>
      <c r="K136" s="20">
        <v>29</v>
      </c>
      <c r="L136" s="20">
        <v>128</v>
      </c>
      <c r="M136" s="20">
        <v>14</v>
      </c>
      <c r="N136" s="20"/>
      <c r="O136" s="20"/>
      <c r="P136" s="20"/>
      <c r="Q136" s="87"/>
      <c r="R136" s="90">
        <f t="shared" si="61"/>
        <v>336</v>
      </c>
      <c r="S136" s="87">
        <f t="shared" si="62"/>
        <v>66</v>
      </c>
      <c r="T136" s="229">
        <f t="shared" si="63"/>
        <v>402</v>
      </c>
    </row>
    <row r="137" spans="1:20" ht="22.5" customHeight="1" thickTop="1" thickBot="1" x14ac:dyDescent="0.25">
      <c r="A137" s="83"/>
      <c r="B137" s="386" t="s">
        <v>463</v>
      </c>
      <c r="C137" s="387"/>
      <c r="D137" s="89"/>
      <c r="E137" s="19"/>
      <c r="F137" s="19">
        <v>26</v>
      </c>
      <c r="G137" s="19">
        <v>7</v>
      </c>
      <c r="H137" s="19">
        <v>14</v>
      </c>
      <c r="I137" s="19">
        <v>3</v>
      </c>
      <c r="J137" s="19">
        <v>9</v>
      </c>
      <c r="K137" s="19"/>
      <c r="L137" s="19"/>
      <c r="M137" s="19"/>
      <c r="N137" s="19"/>
      <c r="O137" s="19"/>
      <c r="P137" s="19"/>
      <c r="Q137" s="86"/>
      <c r="R137" s="89">
        <f>P137+N137+L137+J137+H137+F137+D137</f>
        <v>49</v>
      </c>
      <c r="S137" s="86">
        <f t="shared" si="62"/>
        <v>10</v>
      </c>
      <c r="T137" s="230">
        <f t="shared" si="63"/>
        <v>59</v>
      </c>
    </row>
    <row r="138" spans="1:20" ht="22.5" customHeight="1" thickTop="1" thickBot="1" x14ac:dyDescent="0.25">
      <c r="A138" s="84"/>
      <c r="B138" s="390" t="s">
        <v>449</v>
      </c>
      <c r="C138" s="391"/>
      <c r="D138" s="90"/>
      <c r="E138" s="20"/>
      <c r="F138" s="20">
        <v>32</v>
      </c>
      <c r="G138" s="20">
        <v>18</v>
      </c>
      <c r="H138" s="20">
        <v>40</v>
      </c>
      <c r="I138" s="20">
        <v>19</v>
      </c>
      <c r="J138" s="20">
        <v>75</v>
      </c>
      <c r="K138" s="20">
        <v>27</v>
      </c>
      <c r="L138" s="20">
        <v>91</v>
      </c>
      <c r="M138" s="20">
        <v>18</v>
      </c>
      <c r="N138" s="20"/>
      <c r="O138" s="20"/>
      <c r="P138" s="20"/>
      <c r="Q138" s="87"/>
      <c r="R138" s="90">
        <f t="shared" si="61"/>
        <v>238</v>
      </c>
      <c r="S138" s="87">
        <f>Q138+O138+M138+K138+I138+G138+E138</f>
        <v>82</v>
      </c>
      <c r="T138" s="229">
        <f t="shared" si="63"/>
        <v>320</v>
      </c>
    </row>
    <row r="139" spans="1:20" ht="22.5" customHeight="1" thickTop="1" thickBot="1" x14ac:dyDescent="0.25">
      <c r="A139" s="83"/>
      <c r="B139" s="386" t="s">
        <v>464</v>
      </c>
      <c r="C139" s="387"/>
      <c r="D139" s="89"/>
      <c r="E139" s="19"/>
      <c r="F139" s="19">
        <v>20</v>
      </c>
      <c r="G139" s="19">
        <v>10</v>
      </c>
      <c r="H139" s="19">
        <v>5</v>
      </c>
      <c r="I139" s="19">
        <v>5</v>
      </c>
      <c r="J139" s="19">
        <v>4</v>
      </c>
      <c r="K139" s="19">
        <v>3</v>
      </c>
      <c r="L139" s="19"/>
      <c r="M139" s="19"/>
      <c r="N139" s="19"/>
      <c r="O139" s="19"/>
      <c r="P139" s="19"/>
      <c r="Q139" s="86"/>
      <c r="R139" s="89">
        <f t="shared" si="61"/>
        <v>29</v>
      </c>
      <c r="S139" s="86">
        <f t="shared" si="62"/>
        <v>18</v>
      </c>
      <c r="T139" s="230">
        <f>S139+R139</f>
        <v>47</v>
      </c>
    </row>
    <row r="140" spans="1:20" ht="22.5" customHeight="1" thickTop="1" thickBot="1" x14ac:dyDescent="0.25">
      <c r="A140" s="84"/>
      <c r="B140" s="390" t="s">
        <v>450</v>
      </c>
      <c r="C140" s="391"/>
      <c r="D140" s="90"/>
      <c r="E140" s="20"/>
      <c r="F140" s="20">
        <v>41</v>
      </c>
      <c r="G140" s="20">
        <v>19</v>
      </c>
      <c r="H140" s="20">
        <v>50</v>
      </c>
      <c r="I140" s="20">
        <v>14</v>
      </c>
      <c r="J140" s="20">
        <v>93</v>
      </c>
      <c r="K140" s="20">
        <v>12</v>
      </c>
      <c r="L140" s="20">
        <v>192</v>
      </c>
      <c r="M140" s="20">
        <v>32</v>
      </c>
      <c r="N140" s="20"/>
      <c r="O140" s="20"/>
      <c r="P140" s="20"/>
      <c r="Q140" s="87"/>
      <c r="R140" s="90">
        <f t="shared" si="61"/>
        <v>376</v>
      </c>
      <c r="S140" s="87">
        <f t="shared" si="62"/>
        <v>77</v>
      </c>
      <c r="T140" s="229">
        <f t="shared" si="63"/>
        <v>453</v>
      </c>
    </row>
    <row r="141" spans="1:20" ht="22.5" customHeight="1" thickTop="1" thickBot="1" x14ac:dyDescent="0.25">
      <c r="A141" s="83"/>
      <c r="B141" s="386" t="s">
        <v>465</v>
      </c>
      <c r="C141" s="387"/>
      <c r="D141" s="89"/>
      <c r="E141" s="19"/>
      <c r="F141" s="19">
        <v>13</v>
      </c>
      <c r="G141" s="19">
        <v>7</v>
      </c>
      <c r="H141" s="19"/>
      <c r="I141" s="19">
        <v>1</v>
      </c>
      <c r="J141" s="19">
        <v>5</v>
      </c>
      <c r="K141" s="19">
        <v>11</v>
      </c>
      <c r="L141" s="19">
        <v>4</v>
      </c>
      <c r="M141" s="19">
        <v>14</v>
      </c>
      <c r="N141" s="19"/>
      <c r="O141" s="19"/>
      <c r="P141" s="19"/>
      <c r="Q141" s="86"/>
      <c r="R141" s="89">
        <f t="shared" si="61"/>
        <v>22</v>
      </c>
      <c r="S141" s="86">
        <f t="shared" si="62"/>
        <v>33</v>
      </c>
      <c r="T141" s="230">
        <f t="shared" si="63"/>
        <v>55</v>
      </c>
    </row>
    <row r="142" spans="1:20" ht="22.5" customHeight="1" thickTop="1" thickBot="1" x14ac:dyDescent="0.25">
      <c r="A142" s="84"/>
      <c r="B142" s="390" t="s">
        <v>451</v>
      </c>
      <c r="C142" s="391"/>
      <c r="D142" s="90"/>
      <c r="E142" s="20"/>
      <c r="F142" s="20">
        <v>25</v>
      </c>
      <c r="G142" s="20">
        <v>7</v>
      </c>
      <c r="H142" s="20">
        <v>46</v>
      </c>
      <c r="I142" s="20">
        <v>10</v>
      </c>
      <c r="J142" s="20">
        <v>73</v>
      </c>
      <c r="K142" s="20">
        <v>18</v>
      </c>
      <c r="L142" s="20">
        <v>88</v>
      </c>
      <c r="M142" s="20">
        <v>15</v>
      </c>
      <c r="N142" s="20"/>
      <c r="O142" s="20"/>
      <c r="P142" s="20"/>
      <c r="Q142" s="87"/>
      <c r="R142" s="90">
        <f t="shared" ref="R142:R151" si="64">P142+N142+L142+J142+H142+F142+D142</f>
        <v>232</v>
      </c>
      <c r="S142" s="87">
        <f t="shared" ref="S142:S151" si="65">Q142+O142+M142+K142+I142+G142+E142</f>
        <v>50</v>
      </c>
      <c r="T142" s="229">
        <f t="shared" ref="T142:T151" si="66">S142+R142</f>
        <v>282</v>
      </c>
    </row>
    <row r="143" spans="1:20" ht="22.5" customHeight="1" thickTop="1" thickBot="1" x14ac:dyDescent="0.25">
      <c r="A143" s="83"/>
      <c r="B143" s="386" t="s">
        <v>466</v>
      </c>
      <c r="C143" s="387"/>
      <c r="D143" s="89"/>
      <c r="E143" s="19"/>
      <c r="F143" s="19">
        <v>25</v>
      </c>
      <c r="G143" s="19">
        <v>6</v>
      </c>
      <c r="H143" s="19">
        <v>3</v>
      </c>
      <c r="I143" s="19">
        <v>7</v>
      </c>
      <c r="J143" s="19">
        <v>2</v>
      </c>
      <c r="K143" s="19">
        <v>3</v>
      </c>
      <c r="L143" s="19"/>
      <c r="M143" s="19"/>
      <c r="N143" s="19"/>
      <c r="O143" s="19"/>
      <c r="P143" s="19"/>
      <c r="Q143" s="86"/>
      <c r="R143" s="89">
        <f t="shared" si="64"/>
        <v>30</v>
      </c>
      <c r="S143" s="86">
        <f t="shared" si="65"/>
        <v>16</v>
      </c>
      <c r="T143" s="230">
        <f t="shared" si="66"/>
        <v>46</v>
      </c>
    </row>
    <row r="144" spans="1:20" ht="22.5" customHeight="1" thickTop="1" thickBot="1" x14ac:dyDescent="0.25">
      <c r="A144" s="84"/>
      <c r="B144" s="390" t="s">
        <v>471</v>
      </c>
      <c r="C144" s="391"/>
      <c r="D144" s="90"/>
      <c r="E144" s="20"/>
      <c r="F144" s="20">
        <v>36</v>
      </c>
      <c r="G144" s="20">
        <v>8</v>
      </c>
      <c r="H144" s="20">
        <v>49</v>
      </c>
      <c r="I144" s="20">
        <v>10</v>
      </c>
      <c r="J144" s="20">
        <v>90</v>
      </c>
      <c r="K144" s="20">
        <v>27</v>
      </c>
      <c r="L144" s="20">
        <v>119</v>
      </c>
      <c r="M144" s="20">
        <v>42</v>
      </c>
      <c r="N144" s="20"/>
      <c r="O144" s="20"/>
      <c r="P144" s="20"/>
      <c r="Q144" s="87"/>
      <c r="R144" s="90">
        <f t="shared" si="64"/>
        <v>294</v>
      </c>
      <c r="S144" s="87">
        <f t="shared" si="65"/>
        <v>87</v>
      </c>
      <c r="T144" s="229">
        <f t="shared" si="66"/>
        <v>381</v>
      </c>
    </row>
    <row r="145" spans="1:20" ht="22.5" customHeight="1" thickTop="1" thickBot="1" x14ac:dyDescent="0.25">
      <c r="A145" s="83"/>
      <c r="B145" s="386" t="s">
        <v>474</v>
      </c>
      <c r="C145" s="387"/>
      <c r="D145" s="89"/>
      <c r="E145" s="19"/>
      <c r="F145" s="19">
        <v>33</v>
      </c>
      <c r="G145" s="19">
        <v>10</v>
      </c>
      <c r="H145" s="19">
        <v>3</v>
      </c>
      <c r="I145" s="19">
        <v>8</v>
      </c>
      <c r="J145" s="19">
        <v>7</v>
      </c>
      <c r="K145" s="19">
        <v>6</v>
      </c>
      <c r="L145" s="19"/>
      <c r="M145" s="19"/>
      <c r="N145" s="19"/>
      <c r="O145" s="19"/>
      <c r="P145" s="19"/>
      <c r="Q145" s="86"/>
      <c r="R145" s="89">
        <f t="shared" si="64"/>
        <v>43</v>
      </c>
      <c r="S145" s="86">
        <f t="shared" si="65"/>
        <v>24</v>
      </c>
      <c r="T145" s="230">
        <f t="shared" si="66"/>
        <v>67</v>
      </c>
    </row>
    <row r="146" spans="1:20" ht="22.5" customHeight="1" thickTop="1" thickBot="1" x14ac:dyDescent="0.25">
      <c r="A146" s="84"/>
      <c r="B146" s="390" t="s">
        <v>453</v>
      </c>
      <c r="C146" s="391"/>
      <c r="D146" s="90"/>
      <c r="E146" s="20"/>
      <c r="F146" s="20">
        <v>47</v>
      </c>
      <c r="G146" s="20">
        <v>11</v>
      </c>
      <c r="H146" s="20">
        <v>24</v>
      </c>
      <c r="I146" s="20">
        <v>15</v>
      </c>
      <c r="J146" s="20">
        <v>61</v>
      </c>
      <c r="K146" s="20">
        <v>13</v>
      </c>
      <c r="L146" s="20">
        <v>52</v>
      </c>
      <c r="M146" s="20">
        <v>13</v>
      </c>
      <c r="N146" s="20"/>
      <c r="O146" s="20"/>
      <c r="P146" s="20"/>
      <c r="Q146" s="87"/>
      <c r="R146" s="90">
        <f t="shared" si="64"/>
        <v>184</v>
      </c>
      <c r="S146" s="87">
        <f t="shared" si="65"/>
        <v>52</v>
      </c>
      <c r="T146" s="229">
        <f t="shared" si="66"/>
        <v>236</v>
      </c>
    </row>
    <row r="147" spans="1:20" ht="22.5" customHeight="1" thickTop="1" thickBot="1" x14ac:dyDescent="0.25">
      <c r="A147" s="83"/>
      <c r="B147" s="386" t="s">
        <v>468</v>
      </c>
      <c r="C147" s="387"/>
      <c r="D147" s="89"/>
      <c r="E147" s="19"/>
      <c r="F147" s="19">
        <v>13</v>
      </c>
      <c r="G147" s="19">
        <v>6</v>
      </c>
      <c r="H147" s="19">
        <v>1</v>
      </c>
      <c r="I147" s="19">
        <v>1</v>
      </c>
      <c r="J147" s="19"/>
      <c r="K147" s="19">
        <v>1</v>
      </c>
      <c r="L147" s="19"/>
      <c r="M147" s="19"/>
      <c r="N147" s="19"/>
      <c r="O147" s="19"/>
      <c r="P147" s="19"/>
      <c r="Q147" s="86"/>
      <c r="R147" s="89">
        <f t="shared" ref="R147:R150" si="67">P147+N147+L147+J147+H147+F147+D147</f>
        <v>14</v>
      </c>
      <c r="S147" s="86">
        <f t="shared" ref="S147:S150" si="68">Q147+O147+M147+K147+I147+G147+E147</f>
        <v>8</v>
      </c>
      <c r="T147" s="230">
        <f t="shared" ref="T147:T150" si="69">S147+R147</f>
        <v>22</v>
      </c>
    </row>
    <row r="148" spans="1:20" ht="22.5" customHeight="1" thickTop="1" thickBot="1" x14ac:dyDescent="0.25">
      <c r="A148" s="84"/>
      <c r="B148" s="390" t="s">
        <v>454</v>
      </c>
      <c r="C148" s="391"/>
      <c r="D148" s="90"/>
      <c r="E148" s="20"/>
      <c r="F148" s="20">
        <v>16</v>
      </c>
      <c r="G148" s="20">
        <v>8</v>
      </c>
      <c r="H148" s="20">
        <v>52</v>
      </c>
      <c r="I148" s="20">
        <v>7</v>
      </c>
      <c r="J148" s="20">
        <v>50</v>
      </c>
      <c r="K148" s="20">
        <v>26</v>
      </c>
      <c r="L148" s="20">
        <v>56</v>
      </c>
      <c r="M148" s="20">
        <v>38</v>
      </c>
      <c r="N148" s="20"/>
      <c r="O148" s="20"/>
      <c r="P148" s="20"/>
      <c r="Q148" s="87"/>
      <c r="R148" s="90">
        <f t="shared" si="67"/>
        <v>174</v>
      </c>
      <c r="S148" s="87">
        <f t="shared" si="68"/>
        <v>79</v>
      </c>
      <c r="T148" s="229">
        <f t="shared" si="69"/>
        <v>253</v>
      </c>
    </row>
    <row r="149" spans="1:20" ht="22.5" customHeight="1" thickTop="1" thickBot="1" x14ac:dyDescent="0.25">
      <c r="A149" s="83"/>
      <c r="B149" s="386" t="s">
        <v>469</v>
      </c>
      <c r="C149" s="387"/>
      <c r="D149" s="89"/>
      <c r="E149" s="19"/>
      <c r="F149" s="19">
        <v>8</v>
      </c>
      <c r="G149" s="19">
        <v>4</v>
      </c>
      <c r="H149" s="19">
        <v>4</v>
      </c>
      <c r="I149" s="19"/>
      <c r="J149" s="19"/>
      <c r="K149" s="19">
        <v>4</v>
      </c>
      <c r="L149" s="19"/>
      <c r="M149" s="19"/>
      <c r="N149" s="19"/>
      <c r="O149" s="19"/>
      <c r="P149" s="19"/>
      <c r="Q149" s="86"/>
      <c r="R149" s="89">
        <f t="shared" si="67"/>
        <v>12</v>
      </c>
      <c r="S149" s="86">
        <f t="shared" si="68"/>
        <v>8</v>
      </c>
      <c r="T149" s="230">
        <f t="shared" si="69"/>
        <v>20</v>
      </c>
    </row>
    <row r="150" spans="1:20" ht="22.5" customHeight="1" thickTop="1" thickBot="1" x14ac:dyDescent="0.25">
      <c r="A150" s="84"/>
      <c r="B150" s="390" t="s">
        <v>455</v>
      </c>
      <c r="C150" s="391"/>
      <c r="D150" s="90"/>
      <c r="E150" s="20"/>
      <c r="F150" s="20">
        <v>50</v>
      </c>
      <c r="G150" s="20">
        <v>9</v>
      </c>
      <c r="H150" s="20">
        <v>65</v>
      </c>
      <c r="I150" s="20">
        <v>13</v>
      </c>
      <c r="J150" s="20">
        <v>130</v>
      </c>
      <c r="K150" s="20">
        <v>24</v>
      </c>
      <c r="L150" s="20">
        <v>203</v>
      </c>
      <c r="M150" s="20">
        <v>36</v>
      </c>
      <c r="N150" s="20"/>
      <c r="O150" s="20"/>
      <c r="P150" s="20"/>
      <c r="Q150" s="87"/>
      <c r="R150" s="90">
        <f t="shared" si="67"/>
        <v>448</v>
      </c>
      <c r="S150" s="87">
        <f t="shared" si="68"/>
        <v>82</v>
      </c>
      <c r="T150" s="229">
        <f t="shared" si="69"/>
        <v>530</v>
      </c>
    </row>
    <row r="151" spans="1:20" ht="22.5" customHeight="1" thickTop="1" thickBot="1" x14ac:dyDescent="0.25">
      <c r="A151" s="105"/>
      <c r="B151" s="398" t="s">
        <v>456</v>
      </c>
      <c r="C151" s="399"/>
      <c r="D151" s="107"/>
      <c r="E151" s="31"/>
      <c r="F151" s="31">
        <v>34</v>
      </c>
      <c r="G151" s="31">
        <v>2</v>
      </c>
      <c r="H151" s="31">
        <v>6</v>
      </c>
      <c r="I151" s="31">
        <v>7</v>
      </c>
      <c r="J151" s="31">
        <v>8</v>
      </c>
      <c r="K151" s="31">
        <v>17</v>
      </c>
      <c r="L151" s="31">
        <v>19</v>
      </c>
      <c r="M151" s="31">
        <v>19</v>
      </c>
      <c r="N151" s="31"/>
      <c r="O151" s="31"/>
      <c r="P151" s="31"/>
      <c r="Q151" s="106"/>
      <c r="R151" s="107">
        <f t="shared" si="64"/>
        <v>67</v>
      </c>
      <c r="S151" s="106">
        <f t="shared" si="65"/>
        <v>45</v>
      </c>
      <c r="T151" s="231">
        <f t="shared" si="66"/>
        <v>112</v>
      </c>
    </row>
    <row r="152" spans="1:20" ht="22.5" customHeight="1" thickTop="1" thickBot="1" x14ac:dyDescent="0.25">
      <c r="A152" s="97" t="s">
        <v>652</v>
      </c>
      <c r="B152" s="384"/>
      <c r="C152" s="385"/>
      <c r="D152" s="98">
        <f>SUM(D124:D151)</f>
        <v>0</v>
      </c>
      <c r="E152" s="98">
        <f t="shared" ref="E152:Q152" si="70">SUM(E124:E151)</f>
        <v>0</v>
      </c>
      <c r="F152" s="98">
        <f t="shared" si="70"/>
        <v>792</v>
      </c>
      <c r="G152" s="98">
        <f>SUM(G124:G151)</f>
        <v>284</v>
      </c>
      <c r="H152" s="98">
        <f t="shared" si="70"/>
        <v>771</v>
      </c>
      <c r="I152" s="98">
        <f t="shared" si="70"/>
        <v>284</v>
      </c>
      <c r="J152" s="98">
        <f t="shared" si="70"/>
        <v>1408</v>
      </c>
      <c r="K152" s="98">
        <f t="shared" si="70"/>
        <v>420</v>
      </c>
      <c r="L152" s="98">
        <f t="shared" si="70"/>
        <v>1973</v>
      </c>
      <c r="M152" s="98">
        <f t="shared" si="70"/>
        <v>522</v>
      </c>
      <c r="N152" s="98">
        <f t="shared" si="70"/>
        <v>0</v>
      </c>
      <c r="O152" s="98">
        <f>SUM(O124:O151)</f>
        <v>0</v>
      </c>
      <c r="P152" s="98">
        <f t="shared" si="70"/>
        <v>0</v>
      </c>
      <c r="Q152" s="117">
        <f t="shared" si="70"/>
        <v>0</v>
      </c>
      <c r="R152" s="98">
        <f>P152+N152+L152+J152+H152+F152+D152</f>
        <v>4944</v>
      </c>
      <c r="S152" s="117">
        <f t="shared" si="54"/>
        <v>1510</v>
      </c>
      <c r="T152" s="232">
        <f>S152+R152</f>
        <v>6454</v>
      </c>
    </row>
    <row r="153" spans="1:20" ht="22.5" customHeight="1" thickTop="1" thickBot="1" x14ac:dyDescent="0.25">
      <c r="A153" s="94" t="s">
        <v>578</v>
      </c>
      <c r="B153" s="407" t="s">
        <v>96</v>
      </c>
      <c r="C153" s="408"/>
      <c r="D153" s="96"/>
      <c r="E153" s="33"/>
      <c r="F153" s="33">
        <v>1906</v>
      </c>
      <c r="G153" s="33">
        <v>1267</v>
      </c>
      <c r="H153" s="33">
        <v>1050</v>
      </c>
      <c r="I153" s="33">
        <v>493</v>
      </c>
      <c r="J153" s="33">
        <v>1650</v>
      </c>
      <c r="K153" s="33">
        <v>923</v>
      </c>
      <c r="L153" s="33">
        <v>2145</v>
      </c>
      <c r="M153" s="33">
        <v>1049</v>
      </c>
      <c r="N153" s="33"/>
      <c r="O153" s="33"/>
      <c r="P153" s="33"/>
      <c r="Q153" s="95"/>
      <c r="R153" s="96">
        <f>P153+N153+L153+J153+H153+F153+D153</f>
        <v>6751</v>
      </c>
      <c r="S153" s="95">
        <f t="shared" si="54"/>
        <v>3732</v>
      </c>
      <c r="T153" s="233">
        <f t="shared" si="51"/>
        <v>10483</v>
      </c>
    </row>
    <row r="154" spans="1:20" ht="22.5" customHeight="1" thickBot="1" x14ac:dyDescent="0.25">
      <c r="A154" s="102"/>
      <c r="B154" s="409" t="s">
        <v>99</v>
      </c>
      <c r="C154" s="410"/>
      <c r="D154" s="104"/>
      <c r="E154" s="28"/>
      <c r="F154" s="28">
        <v>569</v>
      </c>
      <c r="G154" s="28">
        <v>283</v>
      </c>
      <c r="H154" s="28">
        <v>89</v>
      </c>
      <c r="I154" s="28">
        <v>171</v>
      </c>
      <c r="J154" s="28">
        <v>54</v>
      </c>
      <c r="K154" s="28">
        <v>161</v>
      </c>
      <c r="L154" s="28">
        <v>98</v>
      </c>
      <c r="M154" s="28">
        <v>178</v>
      </c>
      <c r="N154" s="28"/>
      <c r="O154" s="28"/>
      <c r="P154" s="28"/>
      <c r="Q154" s="103"/>
      <c r="R154" s="104">
        <f t="shared" ref="R154:R177" si="71">P154+N154+L154+J154+H154+F154+D154</f>
        <v>810</v>
      </c>
      <c r="S154" s="103">
        <f t="shared" si="54"/>
        <v>793</v>
      </c>
      <c r="T154" s="234">
        <f t="shared" si="51"/>
        <v>1603</v>
      </c>
    </row>
    <row r="155" spans="1:20" ht="22.5" customHeight="1" thickTop="1" thickBot="1" x14ac:dyDescent="0.25">
      <c r="A155" s="97" t="s">
        <v>661</v>
      </c>
      <c r="B155" s="384"/>
      <c r="C155" s="385"/>
      <c r="D155" s="98">
        <f>SUM(D153:D154)</f>
        <v>0</v>
      </c>
      <c r="E155" s="98">
        <f t="shared" ref="E155:Q155" si="72">SUM(E153:E154)</f>
        <v>0</v>
      </c>
      <c r="F155" s="98">
        <f>SUM(F153:F154)</f>
        <v>2475</v>
      </c>
      <c r="G155" s="98">
        <f t="shared" si="72"/>
        <v>1550</v>
      </c>
      <c r="H155" s="98">
        <f t="shared" si="72"/>
        <v>1139</v>
      </c>
      <c r="I155" s="98">
        <f t="shared" si="72"/>
        <v>664</v>
      </c>
      <c r="J155" s="98">
        <f t="shared" si="72"/>
        <v>1704</v>
      </c>
      <c r="K155" s="98">
        <f t="shared" si="72"/>
        <v>1084</v>
      </c>
      <c r="L155" s="98">
        <f t="shared" si="72"/>
        <v>2243</v>
      </c>
      <c r="M155" s="98">
        <f t="shared" si="72"/>
        <v>1227</v>
      </c>
      <c r="N155" s="98">
        <f t="shared" si="72"/>
        <v>0</v>
      </c>
      <c r="O155" s="98">
        <f>SUM(O153:O154)</f>
        <v>0</v>
      </c>
      <c r="P155" s="98">
        <f t="shared" si="72"/>
        <v>0</v>
      </c>
      <c r="Q155" s="117">
        <f t="shared" si="72"/>
        <v>0</v>
      </c>
      <c r="R155" s="98">
        <f t="shared" si="71"/>
        <v>7561</v>
      </c>
      <c r="S155" s="117">
        <f t="shared" si="54"/>
        <v>4525</v>
      </c>
      <c r="T155" s="232">
        <f t="shared" si="51"/>
        <v>12086</v>
      </c>
    </row>
    <row r="156" spans="1:20" ht="22.5" customHeight="1" thickTop="1" thickBot="1" x14ac:dyDescent="0.25">
      <c r="A156" s="108" t="s">
        <v>579</v>
      </c>
      <c r="B156" s="396" t="s">
        <v>40</v>
      </c>
      <c r="C156" s="397"/>
      <c r="D156" s="110"/>
      <c r="E156" s="30"/>
      <c r="F156" s="30">
        <v>339</v>
      </c>
      <c r="G156" s="30">
        <v>29</v>
      </c>
      <c r="H156" s="30">
        <v>171</v>
      </c>
      <c r="I156" s="30">
        <v>21</v>
      </c>
      <c r="J156" s="30">
        <v>79</v>
      </c>
      <c r="K156" s="30">
        <v>17</v>
      </c>
      <c r="L156" s="30">
        <v>106</v>
      </c>
      <c r="M156" s="30">
        <v>27</v>
      </c>
      <c r="N156" s="30"/>
      <c r="O156" s="30"/>
      <c r="P156" s="30"/>
      <c r="Q156" s="109"/>
      <c r="R156" s="110">
        <f t="shared" si="71"/>
        <v>695</v>
      </c>
      <c r="S156" s="109">
        <f t="shared" si="54"/>
        <v>94</v>
      </c>
      <c r="T156" s="235">
        <f t="shared" si="51"/>
        <v>789</v>
      </c>
    </row>
    <row r="157" spans="1:20" ht="22.5" customHeight="1" thickTop="1" thickBot="1" x14ac:dyDescent="0.25">
      <c r="A157" s="83"/>
      <c r="B157" s="386" t="s">
        <v>41</v>
      </c>
      <c r="C157" s="387"/>
      <c r="D157" s="89"/>
      <c r="E157" s="19"/>
      <c r="F157" s="19">
        <v>213</v>
      </c>
      <c r="G157" s="19">
        <v>42</v>
      </c>
      <c r="H157" s="19">
        <v>141</v>
      </c>
      <c r="I157" s="19">
        <v>16</v>
      </c>
      <c r="J157" s="19">
        <v>91</v>
      </c>
      <c r="K157" s="19">
        <v>22</v>
      </c>
      <c r="L157" s="19">
        <v>107</v>
      </c>
      <c r="M157" s="19">
        <v>33</v>
      </c>
      <c r="N157" s="19"/>
      <c r="O157" s="19"/>
      <c r="P157" s="19"/>
      <c r="Q157" s="86"/>
      <c r="R157" s="89">
        <f t="shared" si="71"/>
        <v>552</v>
      </c>
      <c r="S157" s="86">
        <f t="shared" si="54"/>
        <v>113</v>
      </c>
      <c r="T157" s="230">
        <f>S157+R157</f>
        <v>665</v>
      </c>
    </row>
    <row r="158" spans="1:20" ht="22.5" customHeight="1" thickTop="1" thickBot="1" x14ac:dyDescent="0.25">
      <c r="A158" s="84"/>
      <c r="B158" s="390" t="s">
        <v>392</v>
      </c>
      <c r="C158" s="391"/>
      <c r="D158" s="90"/>
      <c r="E158" s="20"/>
      <c r="F158" s="20">
        <v>85</v>
      </c>
      <c r="G158" s="20">
        <v>10</v>
      </c>
      <c r="H158" s="20">
        <v>55</v>
      </c>
      <c r="I158" s="20">
        <v>5</v>
      </c>
      <c r="J158" s="20">
        <v>69</v>
      </c>
      <c r="K158" s="20">
        <v>3</v>
      </c>
      <c r="L158" s="20">
        <v>63</v>
      </c>
      <c r="M158" s="20">
        <v>4</v>
      </c>
      <c r="N158" s="20"/>
      <c r="O158" s="20"/>
      <c r="P158" s="20"/>
      <c r="Q158" s="87"/>
      <c r="R158" s="90">
        <f t="shared" si="71"/>
        <v>272</v>
      </c>
      <c r="S158" s="87">
        <f t="shared" si="54"/>
        <v>22</v>
      </c>
      <c r="T158" s="229">
        <f t="shared" ref="T158:T181" si="73">S158+R158</f>
        <v>294</v>
      </c>
    </row>
    <row r="159" spans="1:20" ht="22.5" customHeight="1" thickTop="1" thickBot="1" x14ac:dyDescent="0.25">
      <c r="A159" s="105"/>
      <c r="B159" s="398" t="s">
        <v>43</v>
      </c>
      <c r="C159" s="399"/>
      <c r="D159" s="107"/>
      <c r="E159" s="31"/>
      <c r="F159" s="31">
        <v>40</v>
      </c>
      <c r="G159" s="31">
        <v>24</v>
      </c>
      <c r="H159" s="31">
        <v>61</v>
      </c>
      <c r="I159" s="31">
        <v>27</v>
      </c>
      <c r="J159" s="31">
        <v>37</v>
      </c>
      <c r="K159" s="31">
        <v>12</v>
      </c>
      <c r="L159" s="31">
        <v>34</v>
      </c>
      <c r="M159" s="31">
        <v>19</v>
      </c>
      <c r="N159" s="31"/>
      <c r="O159" s="31"/>
      <c r="P159" s="31"/>
      <c r="Q159" s="106"/>
      <c r="R159" s="107">
        <f t="shared" si="71"/>
        <v>172</v>
      </c>
      <c r="S159" s="106">
        <f t="shared" si="54"/>
        <v>82</v>
      </c>
      <c r="T159" s="231">
        <f t="shared" si="73"/>
        <v>254</v>
      </c>
    </row>
    <row r="160" spans="1:20" ht="22.5" customHeight="1" thickTop="1" thickBot="1" x14ac:dyDescent="0.25">
      <c r="A160" s="97" t="s">
        <v>654</v>
      </c>
      <c r="B160" s="384"/>
      <c r="C160" s="385"/>
      <c r="D160" s="98">
        <f t="shared" ref="D160:E160" si="74">SUM(D156:D159)</f>
        <v>0</v>
      </c>
      <c r="E160" s="98">
        <f t="shared" si="74"/>
        <v>0</v>
      </c>
      <c r="F160" s="98">
        <f>SUM(F156:F159)</f>
        <v>677</v>
      </c>
      <c r="G160" s="98">
        <f t="shared" ref="G160:Q160" si="75">SUM(G156:G159)</f>
        <v>105</v>
      </c>
      <c r="H160" s="98">
        <f t="shared" si="75"/>
        <v>428</v>
      </c>
      <c r="I160" s="98">
        <f t="shared" si="75"/>
        <v>69</v>
      </c>
      <c r="J160" s="98">
        <f>SUM(J156:J159)</f>
        <v>276</v>
      </c>
      <c r="K160" s="98">
        <f t="shared" si="75"/>
        <v>54</v>
      </c>
      <c r="L160" s="98">
        <f t="shared" si="75"/>
        <v>310</v>
      </c>
      <c r="M160" s="98">
        <f t="shared" si="75"/>
        <v>83</v>
      </c>
      <c r="N160" s="98">
        <f t="shared" si="75"/>
        <v>0</v>
      </c>
      <c r="O160" s="98">
        <f>SUM(O156:O159)</f>
        <v>0</v>
      </c>
      <c r="P160" s="98">
        <f t="shared" si="75"/>
        <v>0</v>
      </c>
      <c r="Q160" s="117">
        <f t="shared" si="75"/>
        <v>0</v>
      </c>
      <c r="R160" s="98">
        <f t="shared" si="71"/>
        <v>1691</v>
      </c>
      <c r="S160" s="117">
        <f t="shared" si="54"/>
        <v>311</v>
      </c>
      <c r="T160" s="232">
        <f t="shared" si="73"/>
        <v>2002</v>
      </c>
    </row>
    <row r="161" spans="1:20" ht="22.5" customHeight="1" thickTop="1" thickBot="1" x14ac:dyDescent="0.25">
      <c r="A161" s="99" t="s">
        <v>580</v>
      </c>
      <c r="B161" s="405" t="s">
        <v>28</v>
      </c>
      <c r="C161" s="406"/>
      <c r="D161" s="101"/>
      <c r="E161" s="32"/>
      <c r="F161" s="32">
        <v>344</v>
      </c>
      <c r="G161" s="32">
        <v>11</v>
      </c>
      <c r="H161" s="32">
        <v>73</v>
      </c>
      <c r="I161" s="32"/>
      <c r="J161" s="32">
        <v>139</v>
      </c>
      <c r="K161" s="32"/>
      <c r="L161" s="32">
        <v>293</v>
      </c>
      <c r="M161" s="32"/>
      <c r="N161" s="32"/>
      <c r="O161" s="32"/>
      <c r="P161" s="32"/>
      <c r="Q161" s="100"/>
      <c r="R161" s="101">
        <f t="shared" si="71"/>
        <v>849</v>
      </c>
      <c r="S161" s="100">
        <f>Q161+O161+M161+K161+I161+G161+E161</f>
        <v>11</v>
      </c>
      <c r="T161" s="237">
        <f t="shared" si="73"/>
        <v>860</v>
      </c>
    </row>
    <row r="162" spans="1:20" ht="22.5" customHeight="1" thickTop="1" thickBot="1" x14ac:dyDescent="0.25">
      <c r="A162" s="97" t="s">
        <v>662</v>
      </c>
      <c r="B162" s="384"/>
      <c r="C162" s="385"/>
      <c r="D162" s="98">
        <f>SUM(D161)</f>
        <v>0</v>
      </c>
      <c r="E162" s="98">
        <f t="shared" ref="D162:Q164" si="76">SUM(E161)</f>
        <v>0</v>
      </c>
      <c r="F162" s="98">
        <f>SUM(F161)</f>
        <v>344</v>
      </c>
      <c r="G162" s="98">
        <f t="shared" si="76"/>
        <v>11</v>
      </c>
      <c r="H162" s="98">
        <f t="shared" si="76"/>
        <v>73</v>
      </c>
      <c r="I162" s="98">
        <f>SUM(I161)</f>
        <v>0</v>
      </c>
      <c r="J162" s="98">
        <f t="shared" si="76"/>
        <v>139</v>
      </c>
      <c r="K162" s="98">
        <f t="shared" si="76"/>
        <v>0</v>
      </c>
      <c r="L162" s="98">
        <f t="shared" si="76"/>
        <v>293</v>
      </c>
      <c r="M162" s="98">
        <f t="shared" si="76"/>
        <v>0</v>
      </c>
      <c r="N162" s="98">
        <f t="shared" si="76"/>
        <v>0</v>
      </c>
      <c r="O162" s="98">
        <f>SUM(O161)</f>
        <v>0</v>
      </c>
      <c r="P162" s="98">
        <f t="shared" si="76"/>
        <v>0</v>
      </c>
      <c r="Q162" s="117">
        <f t="shared" si="76"/>
        <v>0</v>
      </c>
      <c r="R162" s="98">
        <f t="shared" si="71"/>
        <v>849</v>
      </c>
      <c r="S162" s="117">
        <f t="shared" ref="S162:S184" si="77">Q162+O162+M162+K162+I162+G162+E162</f>
        <v>11</v>
      </c>
      <c r="T162" s="232">
        <f t="shared" si="73"/>
        <v>860</v>
      </c>
    </row>
    <row r="163" spans="1:20" ht="22.5" customHeight="1" thickTop="1" thickBot="1" x14ac:dyDescent="0.25">
      <c r="A163" s="99" t="s">
        <v>581</v>
      </c>
      <c r="B163" s="405" t="s">
        <v>28</v>
      </c>
      <c r="C163" s="406"/>
      <c r="D163" s="101"/>
      <c r="E163" s="32"/>
      <c r="F163" s="32">
        <v>30</v>
      </c>
      <c r="G163" s="32">
        <v>37</v>
      </c>
      <c r="H163" s="32">
        <v>23</v>
      </c>
      <c r="I163" s="32">
        <v>34</v>
      </c>
      <c r="J163" s="32">
        <v>37</v>
      </c>
      <c r="K163" s="32">
        <v>48</v>
      </c>
      <c r="L163" s="32">
        <v>71</v>
      </c>
      <c r="M163" s="32">
        <v>39</v>
      </c>
      <c r="N163" s="32"/>
      <c r="O163" s="32"/>
      <c r="P163" s="32"/>
      <c r="Q163" s="100"/>
      <c r="R163" s="101">
        <f t="shared" si="71"/>
        <v>161</v>
      </c>
      <c r="S163" s="100">
        <f t="shared" si="77"/>
        <v>158</v>
      </c>
      <c r="T163" s="237">
        <f t="shared" si="73"/>
        <v>319</v>
      </c>
    </row>
    <row r="164" spans="1:20" ht="22.5" customHeight="1" thickTop="1" thickBot="1" x14ac:dyDescent="0.25">
      <c r="A164" s="97" t="s">
        <v>663</v>
      </c>
      <c r="B164" s="384"/>
      <c r="C164" s="385"/>
      <c r="D164" s="98">
        <f t="shared" si="76"/>
        <v>0</v>
      </c>
      <c r="E164" s="98">
        <f t="shared" ref="E164" si="78">SUM(E163)</f>
        <v>0</v>
      </c>
      <c r="F164" s="98">
        <f t="shared" ref="F164" si="79">SUM(F163)</f>
        <v>30</v>
      </c>
      <c r="G164" s="98">
        <f t="shared" ref="G164" si="80">SUM(G163)</f>
        <v>37</v>
      </c>
      <c r="H164" s="98">
        <f t="shared" ref="H164" si="81">SUM(H163)</f>
        <v>23</v>
      </c>
      <c r="I164" s="98">
        <f t="shared" ref="I164" si="82">SUM(I163)</f>
        <v>34</v>
      </c>
      <c r="J164" s="98">
        <f t="shared" ref="J164" si="83">SUM(J163)</f>
        <v>37</v>
      </c>
      <c r="K164" s="98">
        <f t="shared" ref="K164" si="84">SUM(K163)</f>
        <v>48</v>
      </c>
      <c r="L164" s="98">
        <f t="shared" ref="L164" si="85">SUM(L163)</f>
        <v>71</v>
      </c>
      <c r="M164" s="98">
        <f t="shared" ref="M164" si="86">SUM(M163)</f>
        <v>39</v>
      </c>
      <c r="N164" s="98">
        <f t="shared" ref="N164" si="87">SUM(N163)</f>
        <v>0</v>
      </c>
      <c r="O164" s="98">
        <f>SUM(O163)</f>
        <v>0</v>
      </c>
      <c r="P164" s="98">
        <f t="shared" ref="P164" si="88">SUM(P163)</f>
        <v>0</v>
      </c>
      <c r="Q164" s="117">
        <f t="shared" ref="Q164" si="89">SUM(Q163)</f>
        <v>0</v>
      </c>
      <c r="R164" s="98">
        <f>P164+N164+L164+J164+H164+F164+D164</f>
        <v>161</v>
      </c>
      <c r="S164" s="117">
        <f t="shared" si="77"/>
        <v>158</v>
      </c>
      <c r="T164" s="232">
        <f>S164+R164</f>
        <v>319</v>
      </c>
    </row>
    <row r="165" spans="1:20" ht="22.5" customHeight="1" thickTop="1" thickBot="1" x14ac:dyDescent="0.25">
      <c r="A165" s="108" t="s">
        <v>582</v>
      </c>
      <c r="B165" s="396" t="s">
        <v>114</v>
      </c>
      <c r="C165" s="397"/>
      <c r="D165" s="110">
        <v>84</v>
      </c>
      <c r="E165" s="30">
        <v>90</v>
      </c>
      <c r="F165" s="30">
        <v>33</v>
      </c>
      <c r="G165" s="30">
        <v>83</v>
      </c>
      <c r="H165" s="30">
        <v>45</v>
      </c>
      <c r="I165" s="30">
        <v>66</v>
      </c>
      <c r="J165" s="30">
        <v>46</v>
      </c>
      <c r="K165" s="30">
        <v>61</v>
      </c>
      <c r="L165" s="30">
        <v>19</v>
      </c>
      <c r="M165" s="30">
        <v>30</v>
      </c>
      <c r="N165" s="30"/>
      <c r="O165" s="30"/>
      <c r="P165" s="30"/>
      <c r="Q165" s="109"/>
      <c r="R165" s="110">
        <f t="shared" si="71"/>
        <v>227</v>
      </c>
      <c r="S165" s="109">
        <f t="shared" si="77"/>
        <v>330</v>
      </c>
      <c r="T165" s="235">
        <f t="shared" si="73"/>
        <v>557</v>
      </c>
    </row>
    <row r="166" spans="1:20" ht="22.5" customHeight="1" thickTop="1" thickBot="1" x14ac:dyDescent="0.25">
      <c r="A166" s="83"/>
      <c r="B166" s="386" t="s">
        <v>403</v>
      </c>
      <c r="C166" s="387"/>
      <c r="D166" s="89">
        <v>55</v>
      </c>
      <c r="E166" s="19">
        <v>9</v>
      </c>
      <c r="F166" s="19">
        <v>47</v>
      </c>
      <c r="G166" s="19">
        <v>5</v>
      </c>
      <c r="H166" s="19">
        <v>100</v>
      </c>
      <c r="I166" s="19">
        <v>9</v>
      </c>
      <c r="J166" s="19"/>
      <c r="K166" s="19"/>
      <c r="L166" s="19"/>
      <c r="M166" s="19"/>
      <c r="N166" s="19"/>
      <c r="O166" s="19"/>
      <c r="P166" s="19"/>
      <c r="Q166" s="86"/>
      <c r="R166" s="89">
        <f t="shared" si="71"/>
        <v>202</v>
      </c>
      <c r="S166" s="86">
        <f t="shared" si="77"/>
        <v>23</v>
      </c>
      <c r="T166" s="230">
        <f t="shared" si="73"/>
        <v>225</v>
      </c>
    </row>
    <row r="167" spans="1:20" ht="22.5" customHeight="1" thickTop="1" thickBot="1" x14ac:dyDescent="0.25">
      <c r="A167" s="84"/>
      <c r="B167" s="390" t="s">
        <v>404</v>
      </c>
      <c r="C167" s="391"/>
      <c r="D167" s="90">
        <v>119</v>
      </c>
      <c r="E167" s="20">
        <v>25</v>
      </c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87"/>
      <c r="R167" s="89">
        <f t="shared" si="71"/>
        <v>119</v>
      </c>
      <c r="S167" s="86">
        <f t="shared" si="77"/>
        <v>25</v>
      </c>
      <c r="T167" s="230">
        <f t="shared" si="73"/>
        <v>144</v>
      </c>
    </row>
    <row r="168" spans="1:20" ht="22.5" customHeight="1" thickTop="1" thickBot="1" x14ac:dyDescent="0.25">
      <c r="A168" s="83"/>
      <c r="B168" s="400" t="s">
        <v>405</v>
      </c>
      <c r="C168" s="401"/>
      <c r="D168" s="89"/>
      <c r="E168" s="19"/>
      <c r="F168" s="19">
        <v>30</v>
      </c>
      <c r="G168" s="19">
        <v>7</v>
      </c>
      <c r="H168" s="19">
        <v>37</v>
      </c>
      <c r="I168" s="19">
        <v>4</v>
      </c>
      <c r="J168" s="19">
        <v>15</v>
      </c>
      <c r="K168" s="19">
        <v>3</v>
      </c>
      <c r="L168" s="19"/>
      <c r="M168" s="19"/>
      <c r="N168" s="19"/>
      <c r="O168" s="19"/>
      <c r="P168" s="19"/>
      <c r="Q168" s="87"/>
      <c r="R168" s="90">
        <f t="shared" si="71"/>
        <v>82</v>
      </c>
      <c r="S168" s="87">
        <f t="shared" si="77"/>
        <v>14</v>
      </c>
      <c r="T168" s="229">
        <f t="shared" si="73"/>
        <v>96</v>
      </c>
    </row>
    <row r="169" spans="1:20" ht="22.5" customHeight="1" thickTop="1" thickBot="1" x14ac:dyDescent="0.25">
      <c r="A169" s="84"/>
      <c r="B169" s="390" t="s">
        <v>406</v>
      </c>
      <c r="C169" s="391"/>
      <c r="D169" s="90"/>
      <c r="E169" s="20"/>
      <c r="F169" s="20">
        <v>52</v>
      </c>
      <c r="G169" s="20">
        <v>9</v>
      </c>
      <c r="H169" s="20">
        <v>42</v>
      </c>
      <c r="I169" s="20">
        <v>15</v>
      </c>
      <c r="J169" s="20"/>
      <c r="K169" s="20"/>
      <c r="L169" s="20"/>
      <c r="M169" s="20"/>
      <c r="N169" s="20"/>
      <c r="O169" s="20"/>
      <c r="P169" s="20"/>
      <c r="Q169" s="87"/>
      <c r="R169" s="90">
        <f t="shared" si="71"/>
        <v>94</v>
      </c>
      <c r="S169" s="87">
        <f t="shared" si="77"/>
        <v>24</v>
      </c>
      <c r="T169" s="229">
        <f t="shared" si="73"/>
        <v>118</v>
      </c>
    </row>
    <row r="170" spans="1:20" ht="22.5" customHeight="1" thickTop="1" thickBot="1" x14ac:dyDescent="0.25">
      <c r="A170" s="83"/>
      <c r="B170" s="386" t="s">
        <v>407</v>
      </c>
      <c r="C170" s="387"/>
      <c r="D170" s="89"/>
      <c r="E170" s="19"/>
      <c r="F170" s="19">
        <v>29</v>
      </c>
      <c r="G170" s="19">
        <v>13</v>
      </c>
      <c r="H170" s="19">
        <v>33</v>
      </c>
      <c r="I170" s="19">
        <v>5</v>
      </c>
      <c r="J170" s="19"/>
      <c r="K170" s="19"/>
      <c r="L170" s="19"/>
      <c r="M170" s="19"/>
      <c r="N170" s="19"/>
      <c r="O170" s="19"/>
      <c r="P170" s="19"/>
      <c r="Q170" s="86"/>
      <c r="R170" s="89">
        <f t="shared" si="71"/>
        <v>62</v>
      </c>
      <c r="S170" s="86">
        <f t="shared" si="77"/>
        <v>18</v>
      </c>
      <c r="T170" s="230">
        <f t="shared" si="73"/>
        <v>80</v>
      </c>
    </row>
    <row r="171" spans="1:20" ht="22.5" customHeight="1" thickTop="1" thickBot="1" x14ac:dyDescent="0.25">
      <c r="A171" s="84"/>
      <c r="B171" s="390" t="s">
        <v>408</v>
      </c>
      <c r="C171" s="391"/>
      <c r="D171" s="90"/>
      <c r="E171" s="20"/>
      <c r="F171" s="20"/>
      <c r="G171" s="20"/>
      <c r="H171" s="20"/>
      <c r="I171" s="20"/>
      <c r="J171" s="20">
        <v>38</v>
      </c>
      <c r="K171" s="20">
        <v>2</v>
      </c>
      <c r="L171" s="20">
        <v>41</v>
      </c>
      <c r="M171" s="20"/>
      <c r="N171" s="20"/>
      <c r="O171" s="20"/>
      <c r="P171" s="20"/>
      <c r="Q171" s="87"/>
      <c r="R171" s="90">
        <f t="shared" si="71"/>
        <v>79</v>
      </c>
      <c r="S171" s="87">
        <f t="shared" si="77"/>
        <v>2</v>
      </c>
      <c r="T171" s="229">
        <f t="shared" si="73"/>
        <v>81</v>
      </c>
    </row>
    <row r="172" spans="1:20" ht="22.5" customHeight="1" thickTop="1" thickBot="1" x14ac:dyDescent="0.25">
      <c r="A172" s="83"/>
      <c r="B172" s="386" t="s">
        <v>409</v>
      </c>
      <c r="C172" s="387"/>
      <c r="D172" s="89"/>
      <c r="E172" s="19"/>
      <c r="F172" s="19"/>
      <c r="G172" s="19"/>
      <c r="H172" s="19"/>
      <c r="I172" s="19"/>
      <c r="J172" s="19">
        <v>25</v>
      </c>
      <c r="K172" s="19">
        <v>1</v>
      </c>
      <c r="L172" s="19">
        <v>18</v>
      </c>
      <c r="M172" s="19">
        <v>8</v>
      </c>
      <c r="N172" s="19"/>
      <c r="O172" s="19"/>
      <c r="P172" s="19"/>
      <c r="Q172" s="86"/>
      <c r="R172" s="89">
        <f t="shared" si="71"/>
        <v>43</v>
      </c>
      <c r="S172" s="86">
        <f t="shared" si="77"/>
        <v>9</v>
      </c>
      <c r="T172" s="230">
        <f t="shared" si="73"/>
        <v>52</v>
      </c>
    </row>
    <row r="173" spans="1:20" ht="22.5" customHeight="1" thickTop="1" thickBot="1" x14ac:dyDescent="0.25">
      <c r="A173" s="84"/>
      <c r="B173" s="390" t="s">
        <v>410</v>
      </c>
      <c r="C173" s="391"/>
      <c r="D173" s="90"/>
      <c r="E173" s="20"/>
      <c r="F173" s="20"/>
      <c r="G173" s="20"/>
      <c r="H173" s="20"/>
      <c r="I173" s="20"/>
      <c r="J173" s="20">
        <v>14</v>
      </c>
      <c r="K173" s="20">
        <v>2</v>
      </c>
      <c r="L173" s="20">
        <v>26</v>
      </c>
      <c r="M173" s="20"/>
      <c r="N173" s="20"/>
      <c r="O173" s="20"/>
      <c r="P173" s="20"/>
      <c r="Q173" s="87"/>
      <c r="R173" s="90">
        <f t="shared" si="71"/>
        <v>40</v>
      </c>
      <c r="S173" s="87">
        <f t="shared" si="77"/>
        <v>2</v>
      </c>
      <c r="T173" s="229">
        <f t="shared" si="73"/>
        <v>42</v>
      </c>
    </row>
    <row r="174" spans="1:20" ht="22.5" customHeight="1" thickTop="1" thickBot="1" x14ac:dyDescent="0.25">
      <c r="A174" s="83"/>
      <c r="B174" s="386" t="s">
        <v>411</v>
      </c>
      <c r="C174" s="387"/>
      <c r="D174" s="89"/>
      <c r="E174" s="19"/>
      <c r="F174" s="19"/>
      <c r="G174" s="19"/>
      <c r="H174" s="19"/>
      <c r="I174" s="19"/>
      <c r="J174" s="19">
        <v>21</v>
      </c>
      <c r="K174" s="19">
        <v>6</v>
      </c>
      <c r="L174" s="19"/>
      <c r="M174" s="19"/>
      <c r="N174" s="19"/>
      <c r="O174" s="19"/>
      <c r="P174" s="19"/>
      <c r="Q174" s="86"/>
      <c r="R174" s="89">
        <f t="shared" si="71"/>
        <v>21</v>
      </c>
      <c r="S174" s="86">
        <f t="shared" si="77"/>
        <v>6</v>
      </c>
      <c r="T174" s="230">
        <f t="shared" si="73"/>
        <v>27</v>
      </c>
    </row>
    <row r="175" spans="1:20" ht="22.5" customHeight="1" thickTop="1" thickBot="1" x14ac:dyDescent="0.25">
      <c r="A175" s="84"/>
      <c r="B175" s="390" t="s">
        <v>412</v>
      </c>
      <c r="C175" s="391"/>
      <c r="D175" s="90"/>
      <c r="E175" s="20"/>
      <c r="F175" s="20"/>
      <c r="G175" s="20"/>
      <c r="H175" s="20"/>
      <c r="I175" s="20"/>
      <c r="J175" s="20">
        <v>20</v>
      </c>
      <c r="K175" s="20">
        <v>1</v>
      </c>
      <c r="L175" s="20"/>
      <c r="M175" s="20"/>
      <c r="N175" s="20"/>
      <c r="O175" s="20"/>
      <c r="P175" s="20"/>
      <c r="Q175" s="87"/>
      <c r="R175" s="90">
        <f t="shared" si="71"/>
        <v>20</v>
      </c>
      <c r="S175" s="87">
        <f t="shared" si="77"/>
        <v>1</v>
      </c>
      <c r="T175" s="229">
        <f t="shared" si="73"/>
        <v>21</v>
      </c>
    </row>
    <row r="176" spans="1:20" ht="22.5" customHeight="1" thickTop="1" thickBot="1" x14ac:dyDescent="0.25">
      <c r="A176" s="83"/>
      <c r="B176" s="386" t="s">
        <v>413</v>
      </c>
      <c r="C176" s="387"/>
      <c r="D176" s="89"/>
      <c r="E176" s="19"/>
      <c r="F176" s="19"/>
      <c r="G176" s="19"/>
      <c r="H176" s="19"/>
      <c r="I176" s="19"/>
      <c r="J176" s="19">
        <v>3</v>
      </c>
      <c r="K176" s="19">
        <v>4</v>
      </c>
      <c r="L176" s="19"/>
      <c r="M176" s="19"/>
      <c r="N176" s="19"/>
      <c r="O176" s="19"/>
      <c r="P176" s="19"/>
      <c r="Q176" s="86"/>
      <c r="R176" s="89">
        <f t="shared" si="71"/>
        <v>3</v>
      </c>
      <c r="S176" s="86">
        <f t="shared" si="77"/>
        <v>4</v>
      </c>
      <c r="T176" s="230">
        <f t="shared" si="73"/>
        <v>7</v>
      </c>
    </row>
    <row r="177" spans="1:20" ht="22.5" customHeight="1" thickTop="1" thickBot="1" x14ac:dyDescent="0.25">
      <c r="A177" s="84"/>
      <c r="B177" s="390" t="s">
        <v>414</v>
      </c>
      <c r="C177" s="391"/>
      <c r="D177" s="90"/>
      <c r="E177" s="20"/>
      <c r="F177" s="20"/>
      <c r="G177" s="20"/>
      <c r="H177" s="20"/>
      <c r="I177" s="20"/>
      <c r="J177" s="20">
        <v>3</v>
      </c>
      <c r="K177" s="20">
        <v>3</v>
      </c>
      <c r="L177" s="20">
        <v>5</v>
      </c>
      <c r="M177" s="20">
        <v>1</v>
      </c>
      <c r="N177" s="20"/>
      <c r="O177" s="20"/>
      <c r="P177" s="20"/>
      <c r="Q177" s="87"/>
      <c r="R177" s="90">
        <f t="shared" si="71"/>
        <v>8</v>
      </c>
      <c r="S177" s="87">
        <f t="shared" si="77"/>
        <v>4</v>
      </c>
      <c r="T177" s="229">
        <f t="shared" si="73"/>
        <v>12</v>
      </c>
    </row>
    <row r="178" spans="1:20" ht="22.5" customHeight="1" thickTop="1" thickBot="1" x14ac:dyDescent="0.25">
      <c r="A178" s="83"/>
      <c r="B178" s="386" t="s">
        <v>415</v>
      </c>
      <c r="C178" s="387"/>
      <c r="D178" s="89"/>
      <c r="E178" s="19"/>
      <c r="F178" s="19"/>
      <c r="G178" s="19"/>
      <c r="H178" s="19"/>
      <c r="I178" s="19"/>
      <c r="J178" s="19">
        <v>14</v>
      </c>
      <c r="K178" s="19">
        <v>2</v>
      </c>
      <c r="L178" s="19">
        <v>10</v>
      </c>
      <c r="M178" s="19">
        <v>1</v>
      </c>
      <c r="N178" s="19"/>
      <c r="O178" s="19"/>
      <c r="P178" s="19"/>
      <c r="Q178" s="86"/>
      <c r="R178" s="89">
        <f>P178+N178+L178+J178+H178+F178+D178</f>
        <v>24</v>
      </c>
      <c r="S178" s="86">
        <f t="shared" si="77"/>
        <v>3</v>
      </c>
      <c r="T178" s="230">
        <f t="shared" si="73"/>
        <v>27</v>
      </c>
    </row>
    <row r="179" spans="1:20" ht="22.5" customHeight="1" thickTop="1" thickBot="1" x14ac:dyDescent="0.25">
      <c r="A179" s="84"/>
      <c r="B179" s="390" t="s">
        <v>554</v>
      </c>
      <c r="C179" s="391"/>
      <c r="D179" s="90"/>
      <c r="E179" s="20"/>
      <c r="F179" s="20"/>
      <c r="G179" s="20"/>
      <c r="H179" s="20"/>
      <c r="I179" s="20"/>
      <c r="J179" s="20"/>
      <c r="K179" s="20"/>
      <c r="L179" s="20">
        <v>12</v>
      </c>
      <c r="M179" s="20">
        <v>5</v>
      </c>
      <c r="N179" s="20"/>
      <c r="O179" s="20"/>
      <c r="P179" s="20"/>
      <c r="Q179" s="87"/>
      <c r="R179" s="90">
        <f t="shared" ref="R179:R183" si="90">P179+N179+L179+J179+H179+F179+D179</f>
        <v>12</v>
      </c>
      <c r="S179" s="87">
        <f t="shared" si="77"/>
        <v>5</v>
      </c>
      <c r="T179" s="229">
        <f t="shared" si="73"/>
        <v>17</v>
      </c>
    </row>
    <row r="180" spans="1:20" ht="22.5" customHeight="1" thickTop="1" thickBot="1" x14ac:dyDescent="0.25">
      <c r="A180" s="83"/>
      <c r="B180" s="386" t="s">
        <v>553</v>
      </c>
      <c r="C180" s="387"/>
      <c r="D180" s="89"/>
      <c r="E180" s="19"/>
      <c r="F180" s="19"/>
      <c r="G180" s="19"/>
      <c r="H180" s="19"/>
      <c r="I180" s="19"/>
      <c r="J180" s="19"/>
      <c r="K180" s="19"/>
      <c r="L180" s="19">
        <v>42</v>
      </c>
      <c r="M180" s="19">
        <v>7</v>
      </c>
      <c r="N180" s="19"/>
      <c r="O180" s="19"/>
      <c r="P180" s="19"/>
      <c r="Q180" s="86"/>
      <c r="R180" s="89">
        <f t="shared" si="90"/>
        <v>42</v>
      </c>
      <c r="S180" s="86">
        <f t="shared" si="77"/>
        <v>7</v>
      </c>
      <c r="T180" s="230">
        <f t="shared" si="73"/>
        <v>49</v>
      </c>
    </row>
    <row r="181" spans="1:20" ht="22.5" customHeight="1" thickTop="1" thickBot="1" x14ac:dyDescent="0.25">
      <c r="A181" s="84"/>
      <c r="B181" s="390" t="s">
        <v>555</v>
      </c>
      <c r="C181" s="391"/>
      <c r="D181" s="90"/>
      <c r="E181" s="20"/>
      <c r="F181" s="20"/>
      <c r="G181" s="20"/>
      <c r="H181" s="20"/>
      <c r="I181" s="20"/>
      <c r="J181" s="20"/>
      <c r="K181" s="20"/>
      <c r="L181" s="20">
        <v>24</v>
      </c>
      <c r="M181" s="20">
        <v>7</v>
      </c>
      <c r="N181" s="20"/>
      <c r="O181" s="20"/>
      <c r="P181" s="20"/>
      <c r="Q181" s="87"/>
      <c r="R181" s="90">
        <f t="shared" si="90"/>
        <v>24</v>
      </c>
      <c r="S181" s="87">
        <f t="shared" si="77"/>
        <v>7</v>
      </c>
      <c r="T181" s="229">
        <f t="shared" si="73"/>
        <v>31</v>
      </c>
    </row>
    <row r="182" spans="1:20" ht="22.5" customHeight="1" thickTop="1" thickBot="1" x14ac:dyDescent="0.25">
      <c r="A182" s="83"/>
      <c r="B182" s="386" t="s">
        <v>556</v>
      </c>
      <c r="C182" s="387"/>
      <c r="D182" s="89"/>
      <c r="E182" s="19"/>
      <c r="F182" s="19"/>
      <c r="G182" s="19"/>
      <c r="H182" s="19"/>
      <c r="I182" s="19"/>
      <c r="J182" s="19"/>
      <c r="K182" s="19"/>
      <c r="L182" s="19">
        <v>4</v>
      </c>
      <c r="M182" s="19">
        <v>3</v>
      </c>
      <c r="N182" s="19"/>
      <c r="O182" s="19"/>
      <c r="P182" s="19"/>
      <c r="Q182" s="86"/>
      <c r="R182" s="89">
        <f t="shared" si="90"/>
        <v>4</v>
      </c>
      <c r="S182" s="86">
        <f t="shared" si="77"/>
        <v>3</v>
      </c>
      <c r="T182" s="230">
        <f>S182+R182</f>
        <v>7</v>
      </c>
    </row>
    <row r="183" spans="1:20" ht="22.5" customHeight="1" thickTop="1" thickBot="1" x14ac:dyDescent="0.25">
      <c r="A183" s="102"/>
      <c r="B183" s="392" t="s">
        <v>557</v>
      </c>
      <c r="C183" s="393"/>
      <c r="D183" s="119"/>
      <c r="E183" s="28"/>
      <c r="F183" s="28"/>
      <c r="G183" s="28"/>
      <c r="H183" s="28"/>
      <c r="I183" s="28"/>
      <c r="J183" s="28"/>
      <c r="K183" s="28"/>
      <c r="L183" s="28">
        <v>10</v>
      </c>
      <c r="M183" s="28">
        <v>1</v>
      </c>
      <c r="N183" s="28"/>
      <c r="O183" s="28"/>
      <c r="P183" s="28"/>
      <c r="Q183" s="103"/>
      <c r="R183" s="104">
        <f t="shared" si="90"/>
        <v>10</v>
      </c>
      <c r="S183" s="103">
        <f t="shared" si="77"/>
        <v>1</v>
      </c>
      <c r="T183" s="234">
        <f t="shared" ref="T183:T184" si="91">S183+R183</f>
        <v>11</v>
      </c>
    </row>
    <row r="184" spans="1:20" ht="22.5" customHeight="1" thickTop="1" thickBot="1" x14ac:dyDescent="0.25">
      <c r="A184" s="97" t="s">
        <v>664</v>
      </c>
      <c r="B184" s="416"/>
      <c r="C184" s="416"/>
      <c r="D184" s="98">
        <f>SUM(D165:D183)</f>
        <v>258</v>
      </c>
      <c r="E184" s="98">
        <f t="shared" ref="E184:Q184" si="92">SUM(E165:E183)</f>
        <v>124</v>
      </c>
      <c r="F184" s="98">
        <f t="shared" si="92"/>
        <v>191</v>
      </c>
      <c r="G184" s="98">
        <f t="shared" si="92"/>
        <v>117</v>
      </c>
      <c r="H184" s="98">
        <f t="shared" si="92"/>
        <v>257</v>
      </c>
      <c r="I184" s="98">
        <f t="shared" si="92"/>
        <v>99</v>
      </c>
      <c r="J184" s="98">
        <f t="shared" si="92"/>
        <v>199</v>
      </c>
      <c r="K184" s="98">
        <f t="shared" si="92"/>
        <v>85</v>
      </c>
      <c r="L184" s="98">
        <f t="shared" si="92"/>
        <v>211</v>
      </c>
      <c r="M184" s="98">
        <f t="shared" si="92"/>
        <v>63</v>
      </c>
      <c r="N184" s="98">
        <f t="shared" si="92"/>
        <v>0</v>
      </c>
      <c r="O184" s="98">
        <f>SUM(O165:O183)</f>
        <v>0</v>
      </c>
      <c r="P184" s="98">
        <f t="shared" si="92"/>
        <v>0</v>
      </c>
      <c r="Q184" s="117">
        <f t="shared" si="92"/>
        <v>0</v>
      </c>
      <c r="R184" s="98">
        <f>P184+N184+L184+J184+H184+F184+D184</f>
        <v>1116</v>
      </c>
      <c r="S184" s="117">
        <f t="shared" si="77"/>
        <v>488</v>
      </c>
      <c r="T184" s="232">
        <f t="shared" si="91"/>
        <v>1604</v>
      </c>
    </row>
    <row r="185" spans="1:20" ht="30.75" customHeight="1" thickTop="1" thickBot="1" x14ac:dyDescent="0.25">
      <c r="A185" s="114" t="s">
        <v>117</v>
      </c>
      <c r="B185" s="417"/>
      <c r="C185" s="417"/>
      <c r="D185" s="60">
        <f t="shared" ref="D185:N185" si="93">SUM(D27+D40+D62+D64+D66+D68+D81+D103+D106+D111+D113+D115+D121+D123+D152+D155+D160+D162+D164+D184)</f>
        <v>334</v>
      </c>
      <c r="E185" s="60">
        <f>SUM(E27+E40+E62+E64+E66+E68+E81+E103+E106+E111+E113+E115+E121+E123+E152+E155+E160+E162+E164+E184)</f>
        <v>430</v>
      </c>
      <c r="F185" s="60">
        <f t="shared" si="93"/>
        <v>11284</v>
      </c>
      <c r="G185" s="60">
        <f>SUM(G27+G40+G62+G64+G66+G68+G81+G103+G106+G111+G113+G115+G121+G123+G152+G155+G160+G162+G164+G184)</f>
        <v>8925</v>
      </c>
      <c r="H185" s="60">
        <f>SUM(H27+H40+H62+H64+H66+H68+H81+H103+H106+H111+H113+H115+H121+H123+H152+H155+H160+H162+H164+H184)</f>
        <v>8305</v>
      </c>
      <c r="I185" s="60">
        <f t="shared" si="93"/>
        <v>7760</v>
      </c>
      <c r="J185" s="60">
        <f t="shared" si="93"/>
        <v>9002</v>
      </c>
      <c r="K185" s="60">
        <f t="shared" si="93"/>
        <v>8183</v>
      </c>
      <c r="L185" s="60">
        <f t="shared" si="93"/>
        <v>12528</v>
      </c>
      <c r="M185" s="60">
        <f t="shared" si="93"/>
        <v>8734</v>
      </c>
      <c r="N185" s="60">
        <f t="shared" si="93"/>
        <v>648</v>
      </c>
      <c r="O185" s="60">
        <f>SUM(O27+O40+O62+O64+O66+O68+O81+O103+O106+O111+O113+O115+O121+O123+O152+O155+O160+O162+O164+O184)</f>
        <v>515</v>
      </c>
      <c r="P185" s="60">
        <f>SUM(P27+P40+P62+P64+P66+P68+P81+P103+P106+P111+P113+P115+P121+P123+P152+P155+P160+P162+P164+P184)</f>
        <v>10</v>
      </c>
      <c r="Q185" s="118">
        <f t="shared" ref="Q185:S185" si="94">SUM(Q27+Q40+Q62+Q64+Q66+Q68+Q81+Q103+Q106+Q111+Q113+Q115+Q121+Q123+Q152+Q155+Q160+Q162+Q164+Q184)</f>
        <v>18</v>
      </c>
      <c r="R185" s="60">
        <f t="shared" si="94"/>
        <v>42111</v>
      </c>
      <c r="S185" s="60">
        <f t="shared" si="94"/>
        <v>34565</v>
      </c>
      <c r="T185" s="60">
        <f>SUM(T27+T40+T62+T64+T66+T68+T81+T103+T106+T111+T113+T115+T121+T123+T152+T155+T160+T162+T164+T184)</f>
        <v>76676</v>
      </c>
    </row>
    <row r="186" spans="1:20" ht="22.5" customHeight="1" thickTop="1" x14ac:dyDescent="0.2">
      <c r="A186" s="415"/>
      <c r="B186" s="415"/>
      <c r="C186" s="415"/>
      <c r="D186" s="415"/>
      <c r="E186" s="6"/>
      <c r="F186" s="6"/>
      <c r="G186" s="6"/>
    </row>
    <row r="189" spans="1:20" ht="22.5" customHeight="1" x14ac:dyDescent="0.2">
      <c r="C189" s="5"/>
      <c r="F189" s="402"/>
      <c r="G189" s="402"/>
      <c r="H189" s="402"/>
      <c r="I189" s="402"/>
      <c r="J189" s="402"/>
      <c r="K189" s="402"/>
      <c r="L189" s="402"/>
      <c r="M189" s="402"/>
      <c r="N189" s="402"/>
      <c r="O189" s="402"/>
      <c r="P189" s="402"/>
      <c r="Q189" s="402"/>
      <c r="R189" s="402"/>
      <c r="S189" s="402"/>
      <c r="T189" s="402"/>
    </row>
    <row r="191" spans="1:20" ht="22.5" customHeight="1" thickBot="1" x14ac:dyDescent="0.25"/>
    <row r="192" spans="1:20" ht="22.5" customHeight="1" thickTop="1" thickBot="1" x14ac:dyDescent="0.25">
      <c r="A192" s="376" t="s">
        <v>1</v>
      </c>
      <c r="B192" s="376" t="s">
        <v>16</v>
      </c>
      <c r="C192" s="376" t="s">
        <v>20</v>
      </c>
      <c r="D192" s="376" t="s">
        <v>386</v>
      </c>
      <c r="E192" s="376"/>
      <c r="F192" s="376" t="s">
        <v>387</v>
      </c>
      <c r="G192" s="376"/>
      <c r="H192" s="376" t="s">
        <v>388</v>
      </c>
      <c r="I192" s="376"/>
      <c r="J192" s="376" t="s">
        <v>389</v>
      </c>
      <c r="K192" s="376"/>
      <c r="L192" s="376" t="s">
        <v>390</v>
      </c>
      <c r="M192" s="376"/>
      <c r="N192" s="376" t="s">
        <v>391</v>
      </c>
      <c r="O192" s="376"/>
      <c r="P192" s="376" t="s">
        <v>3</v>
      </c>
      <c r="Q192" s="376"/>
      <c r="R192" s="376" t="s">
        <v>12</v>
      </c>
      <c r="S192" s="376"/>
      <c r="T192" s="376"/>
    </row>
    <row r="193" spans="1:20" ht="22.5" customHeight="1" thickTop="1" thickBot="1" x14ac:dyDescent="0.25">
      <c r="A193" s="376"/>
      <c r="B193" s="376"/>
      <c r="C193" s="376"/>
      <c r="D193" s="115" t="s">
        <v>7</v>
      </c>
      <c r="E193" s="115" t="s">
        <v>5</v>
      </c>
      <c r="F193" s="115" t="s">
        <v>7</v>
      </c>
      <c r="G193" s="115" t="s">
        <v>5</v>
      </c>
      <c r="H193" s="115" t="s">
        <v>7</v>
      </c>
      <c r="I193" s="115" t="s">
        <v>5</v>
      </c>
      <c r="J193" s="115" t="s">
        <v>7</v>
      </c>
      <c r="K193" s="115" t="s">
        <v>5</v>
      </c>
      <c r="L193" s="115" t="s">
        <v>7</v>
      </c>
      <c r="M193" s="115" t="s">
        <v>5</v>
      </c>
      <c r="N193" s="115" t="s">
        <v>7</v>
      </c>
      <c r="O193" s="115" t="s">
        <v>5</v>
      </c>
      <c r="P193" s="115" t="s">
        <v>7</v>
      </c>
      <c r="Q193" s="115" t="s">
        <v>5</v>
      </c>
      <c r="R193" s="115" t="s">
        <v>7</v>
      </c>
      <c r="S193" s="115" t="s">
        <v>5</v>
      </c>
      <c r="T193" s="116" t="s">
        <v>13</v>
      </c>
    </row>
    <row r="194" spans="1:20" ht="22.5" customHeight="1" thickTop="1" thickBot="1" x14ac:dyDescent="0.25">
      <c r="A194" s="81" t="s">
        <v>566</v>
      </c>
      <c r="B194" s="125" t="s">
        <v>74</v>
      </c>
      <c r="C194" s="85" t="s">
        <v>67</v>
      </c>
      <c r="D194" s="88"/>
      <c r="E194" s="82"/>
      <c r="F194" s="82"/>
      <c r="G194" s="82">
        <v>5</v>
      </c>
      <c r="H194" s="82"/>
      <c r="I194" s="82">
        <v>1</v>
      </c>
      <c r="J194" s="82"/>
      <c r="K194" s="82"/>
      <c r="L194" s="82"/>
      <c r="M194" s="82"/>
      <c r="N194" s="82"/>
      <c r="O194" s="82"/>
      <c r="P194" s="82"/>
      <c r="Q194" s="85"/>
      <c r="R194" s="88">
        <f>P194+N194+L194+J194+H194+F194+D194</f>
        <v>0</v>
      </c>
      <c r="S194" s="85">
        <f>Q194+O194+M194+K194+I194+G194+E194</f>
        <v>6</v>
      </c>
      <c r="T194" s="228">
        <f>S194+R194</f>
        <v>6</v>
      </c>
    </row>
    <row r="195" spans="1:20" ht="22.5" customHeight="1" thickBot="1" x14ac:dyDescent="0.25">
      <c r="A195" s="102"/>
      <c r="B195" s="121"/>
      <c r="C195" s="103" t="s">
        <v>70</v>
      </c>
      <c r="D195" s="104"/>
      <c r="E195" s="28"/>
      <c r="F195" s="28">
        <v>1</v>
      </c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103"/>
      <c r="R195" s="104">
        <f t="shared" ref="R195:R221" si="95">P195+N195+L195+J195+H195+F195+D195</f>
        <v>1</v>
      </c>
      <c r="S195" s="103">
        <f t="shared" ref="S195:S221" si="96">Q195+O195+M195+K195+I195+G195+E195</f>
        <v>0</v>
      </c>
      <c r="T195" s="234">
        <f t="shared" ref="T195:T221" si="97">S195+R195</f>
        <v>1</v>
      </c>
    </row>
    <row r="196" spans="1:20" ht="22.5" customHeight="1" thickTop="1" thickBot="1" x14ac:dyDescent="0.25">
      <c r="A196" s="97" t="s">
        <v>631</v>
      </c>
      <c r="B196" s="150"/>
      <c r="C196" s="151"/>
      <c r="D196" s="98">
        <f>SUM(D194:D195)</f>
        <v>0</v>
      </c>
      <c r="E196" s="98">
        <f t="shared" ref="E196:Q196" si="98">SUM(E194:E195)</f>
        <v>0</v>
      </c>
      <c r="F196" s="98">
        <f t="shared" si="98"/>
        <v>1</v>
      </c>
      <c r="G196" s="98">
        <f t="shared" si="98"/>
        <v>5</v>
      </c>
      <c r="H196" s="98">
        <f t="shared" si="98"/>
        <v>0</v>
      </c>
      <c r="I196" s="98">
        <f t="shared" si="98"/>
        <v>1</v>
      </c>
      <c r="J196" s="98">
        <f t="shared" si="98"/>
        <v>0</v>
      </c>
      <c r="K196" s="98">
        <f t="shared" si="98"/>
        <v>0</v>
      </c>
      <c r="L196" s="98">
        <f t="shared" si="98"/>
        <v>0</v>
      </c>
      <c r="M196" s="98">
        <f t="shared" si="98"/>
        <v>0</v>
      </c>
      <c r="N196" s="98">
        <f t="shared" si="98"/>
        <v>0</v>
      </c>
      <c r="O196" s="98">
        <f t="shared" si="98"/>
        <v>0</v>
      </c>
      <c r="P196" s="98">
        <f t="shared" si="98"/>
        <v>0</v>
      </c>
      <c r="Q196" s="117">
        <f t="shared" si="98"/>
        <v>0</v>
      </c>
      <c r="R196" s="98">
        <f>P196+N196+L196+J196+H196+F196+D196</f>
        <v>1</v>
      </c>
      <c r="S196" s="117">
        <f t="shared" si="96"/>
        <v>6</v>
      </c>
      <c r="T196" s="232">
        <f t="shared" si="97"/>
        <v>7</v>
      </c>
    </row>
    <row r="197" spans="1:20" ht="22.5" customHeight="1" thickTop="1" thickBot="1" x14ac:dyDescent="0.25">
      <c r="A197" s="108" t="s">
        <v>525</v>
      </c>
      <c r="B197" s="412" t="s">
        <v>28</v>
      </c>
      <c r="C197" s="109" t="s">
        <v>67</v>
      </c>
      <c r="D197" s="110">
        <v>5</v>
      </c>
      <c r="E197" s="30">
        <v>28</v>
      </c>
      <c r="F197" s="30"/>
      <c r="G197" s="30"/>
      <c r="H197" s="30"/>
      <c r="I197" s="30">
        <v>1</v>
      </c>
      <c r="J197" s="30"/>
      <c r="K197" s="30"/>
      <c r="L197" s="30"/>
      <c r="M197" s="30"/>
      <c r="N197" s="30"/>
      <c r="O197" s="30"/>
      <c r="P197" s="30"/>
      <c r="Q197" s="109"/>
      <c r="R197" s="110">
        <f t="shared" si="95"/>
        <v>5</v>
      </c>
      <c r="S197" s="109">
        <f t="shared" si="96"/>
        <v>29</v>
      </c>
      <c r="T197" s="235">
        <f t="shared" si="97"/>
        <v>34</v>
      </c>
    </row>
    <row r="198" spans="1:20" ht="22.5" customHeight="1" thickBot="1" x14ac:dyDescent="0.25">
      <c r="A198" s="83"/>
      <c r="B198" s="412"/>
      <c r="C198" s="86" t="s">
        <v>124</v>
      </c>
      <c r="D198" s="89"/>
      <c r="E198" s="19">
        <v>1</v>
      </c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86"/>
      <c r="R198" s="89">
        <f t="shared" si="95"/>
        <v>0</v>
      </c>
      <c r="S198" s="86">
        <f t="shared" si="96"/>
        <v>1</v>
      </c>
      <c r="T198" s="230">
        <f t="shared" si="97"/>
        <v>1</v>
      </c>
    </row>
    <row r="199" spans="1:20" ht="22.5" customHeight="1" thickBot="1" x14ac:dyDescent="0.25">
      <c r="A199" s="84"/>
      <c r="B199" s="413"/>
      <c r="C199" s="87" t="s">
        <v>70</v>
      </c>
      <c r="D199" s="90"/>
      <c r="E199" s="20">
        <v>7</v>
      </c>
      <c r="F199" s="20"/>
      <c r="G199" s="20"/>
      <c r="H199" s="20"/>
      <c r="I199" s="20">
        <v>2</v>
      </c>
      <c r="J199" s="20"/>
      <c r="K199" s="20"/>
      <c r="L199" s="20"/>
      <c r="M199" s="20"/>
      <c r="N199" s="20"/>
      <c r="O199" s="20"/>
      <c r="P199" s="20"/>
      <c r="Q199" s="87"/>
      <c r="R199" s="90">
        <f t="shared" si="95"/>
        <v>0</v>
      </c>
      <c r="S199" s="87">
        <f t="shared" si="96"/>
        <v>9</v>
      </c>
      <c r="T199" s="229">
        <f t="shared" si="97"/>
        <v>9</v>
      </c>
    </row>
    <row r="200" spans="1:20" ht="22.5" customHeight="1" thickBot="1" x14ac:dyDescent="0.25">
      <c r="A200" s="83"/>
      <c r="B200" s="122" t="s">
        <v>53</v>
      </c>
      <c r="C200" s="86"/>
      <c r="D200" s="89"/>
      <c r="E200" s="19"/>
      <c r="F200" s="19"/>
      <c r="G200" s="19"/>
      <c r="H200" s="19"/>
      <c r="I200" s="19">
        <v>1</v>
      </c>
      <c r="J200" s="19"/>
      <c r="K200" s="19"/>
      <c r="L200" s="19"/>
      <c r="M200" s="19"/>
      <c r="N200" s="19"/>
      <c r="O200" s="19"/>
      <c r="P200" s="19"/>
      <c r="Q200" s="86"/>
      <c r="R200" s="89">
        <f t="shared" si="95"/>
        <v>0</v>
      </c>
      <c r="S200" s="86">
        <f t="shared" si="96"/>
        <v>1</v>
      </c>
      <c r="T200" s="230">
        <f t="shared" si="97"/>
        <v>1</v>
      </c>
    </row>
    <row r="201" spans="1:20" ht="27.75" customHeight="1" thickBot="1" x14ac:dyDescent="0.25">
      <c r="A201" s="84"/>
      <c r="B201" s="123" t="s">
        <v>119</v>
      </c>
      <c r="C201" s="87"/>
      <c r="D201" s="90"/>
      <c r="E201" s="20"/>
      <c r="F201" s="20"/>
      <c r="G201" s="20"/>
      <c r="H201" s="20">
        <v>1</v>
      </c>
      <c r="I201" s="20">
        <v>2</v>
      </c>
      <c r="J201" s="20"/>
      <c r="K201" s="20"/>
      <c r="L201" s="20"/>
      <c r="M201" s="20"/>
      <c r="N201" s="20"/>
      <c r="O201" s="20"/>
      <c r="P201" s="20"/>
      <c r="Q201" s="87"/>
      <c r="R201" s="90">
        <f t="shared" si="95"/>
        <v>1</v>
      </c>
      <c r="S201" s="87">
        <f t="shared" si="96"/>
        <v>2</v>
      </c>
      <c r="T201" s="229">
        <f t="shared" si="97"/>
        <v>3</v>
      </c>
    </row>
    <row r="202" spans="1:20" ht="22.5" customHeight="1" thickBot="1" x14ac:dyDescent="0.25">
      <c r="A202" s="83"/>
      <c r="B202" s="122" t="s">
        <v>125</v>
      </c>
      <c r="C202" s="86"/>
      <c r="D202" s="89"/>
      <c r="E202" s="19"/>
      <c r="F202" s="19"/>
      <c r="G202" s="19">
        <v>1</v>
      </c>
      <c r="H202" s="19"/>
      <c r="I202" s="19"/>
      <c r="J202" s="19"/>
      <c r="K202" s="19"/>
      <c r="L202" s="19"/>
      <c r="M202" s="19"/>
      <c r="N202" s="19"/>
      <c r="O202" s="19"/>
      <c r="P202" s="19"/>
      <c r="Q202" s="86"/>
      <c r="R202" s="89">
        <f t="shared" si="95"/>
        <v>0</v>
      </c>
      <c r="S202" s="86">
        <f t="shared" si="96"/>
        <v>1</v>
      </c>
      <c r="T202" s="230">
        <f t="shared" si="97"/>
        <v>1</v>
      </c>
    </row>
    <row r="203" spans="1:20" ht="30" customHeight="1" thickBot="1" x14ac:dyDescent="0.25">
      <c r="A203" s="84"/>
      <c r="B203" s="123" t="s">
        <v>118</v>
      </c>
      <c r="C203" s="87"/>
      <c r="D203" s="90"/>
      <c r="E203" s="20">
        <v>3</v>
      </c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87"/>
      <c r="R203" s="90">
        <f t="shared" si="95"/>
        <v>0</v>
      </c>
      <c r="S203" s="87">
        <f t="shared" si="96"/>
        <v>3</v>
      </c>
      <c r="T203" s="229">
        <f t="shared" si="97"/>
        <v>3</v>
      </c>
    </row>
    <row r="204" spans="1:20" ht="22.5" customHeight="1" thickBot="1" x14ac:dyDescent="0.25">
      <c r="A204" s="83"/>
      <c r="B204" s="122" t="s">
        <v>126</v>
      </c>
      <c r="C204" s="86"/>
      <c r="D204" s="89"/>
      <c r="E204" s="19"/>
      <c r="F204" s="19"/>
      <c r="G204" s="19"/>
      <c r="H204" s="19"/>
      <c r="I204" s="19"/>
      <c r="J204" s="19"/>
      <c r="K204" s="19"/>
      <c r="L204" s="19"/>
      <c r="M204" s="19">
        <v>1</v>
      </c>
      <c r="N204" s="19"/>
      <c r="O204" s="19"/>
      <c r="P204" s="19"/>
      <c r="Q204" s="86"/>
      <c r="R204" s="89">
        <f t="shared" si="95"/>
        <v>0</v>
      </c>
      <c r="S204" s="86">
        <f t="shared" si="96"/>
        <v>1</v>
      </c>
      <c r="T204" s="230">
        <f>S204+R204</f>
        <v>1</v>
      </c>
    </row>
    <row r="205" spans="1:20" ht="22.5" customHeight="1" thickBot="1" x14ac:dyDescent="0.25">
      <c r="A205" s="84"/>
      <c r="B205" s="123" t="s">
        <v>127</v>
      </c>
      <c r="C205" s="87"/>
      <c r="D205" s="90"/>
      <c r="E205" s="20">
        <v>1</v>
      </c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87"/>
      <c r="R205" s="90">
        <f>P205+N205+L205+J205+H205+F205+D205</f>
        <v>0</v>
      </c>
      <c r="S205" s="87">
        <f t="shared" si="96"/>
        <v>1</v>
      </c>
      <c r="T205" s="229">
        <f t="shared" si="97"/>
        <v>1</v>
      </c>
    </row>
    <row r="206" spans="1:20" ht="22.5" customHeight="1" thickBot="1" x14ac:dyDescent="0.25">
      <c r="A206" s="83"/>
      <c r="B206" s="122" t="s">
        <v>128</v>
      </c>
      <c r="C206" s="86"/>
      <c r="D206" s="89"/>
      <c r="E206" s="19"/>
      <c r="F206" s="19">
        <v>1</v>
      </c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86"/>
      <c r="R206" s="89">
        <f t="shared" si="95"/>
        <v>1</v>
      </c>
      <c r="S206" s="86">
        <f t="shared" si="96"/>
        <v>0</v>
      </c>
      <c r="T206" s="230">
        <f t="shared" si="97"/>
        <v>1</v>
      </c>
    </row>
    <row r="207" spans="1:20" ht="22.5" customHeight="1" thickBot="1" x14ac:dyDescent="0.25">
      <c r="A207" s="84"/>
      <c r="B207" s="414" t="s">
        <v>129</v>
      </c>
      <c r="C207" s="87"/>
      <c r="D207" s="90"/>
      <c r="E207" s="20"/>
      <c r="F207" s="20">
        <v>1</v>
      </c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87"/>
      <c r="R207" s="90">
        <f t="shared" si="95"/>
        <v>1</v>
      </c>
      <c r="S207" s="87">
        <f t="shared" si="96"/>
        <v>0</v>
      </c>
      <c r="T207" s="229">
        <f t="shared" si="97"/>
        <v>1</v>
      </c>
    </row>
    <row r="208" spans="1:20" ht="22.5" customHeight="1" thickBot="1" x14ac:dyDescent="0.25">
      <c r="A208" s="105"/>
      <c r="B208" s="412"/>
      <c r="C208" s="106" t="s">
        <v>69</v>
      </c>
      <c r="D208" s="107"/>
      <c r="E208" s="31"/>
      <c r="F208" s="31"/>
      <c r="G208" s="31"/>
      <c r="H208" s="31"/>
      <c r="I208" s="31"/>
      <c r="J208" s="31"/>
      <c r="K208" s="31">
        <v>1</v>
      </c>
      <c r="L208" s="31"/>
      <c r="M208" s="31"/>
      <c r="N208" s="31"/>
      <c r="O208" s="31"/>
      <c r="P208" s="31"/>
      <c r="Q208" s="106"/>
      <c r="R208" s="107">
        <f t="shared" si="95"/>
        <v>0</v>
      </c>
      <c r="S208" s="106">
        <f>Q208+O208+M208+K208+I208+G208+E208</f>
        <v>1</v>
      </c>
      <c r="T208" s="231">
        <f t="shared" si="97"/>
        <v>1</v>
      </c>
    </row>
    <row r="209" spans="1:20" ht="22.5" customHeight="1" thickTop="1" thickBot="1" x14ac:dyDescent="0.25">
      <c r="A209" s="97" t="s">
        <v>632</v>
      </c>
      <c r="B209" s="150"/>
      <c r="C209" s="151"/>
      <c r="D209" s="98">
        <f t="shared" ref="D209:Q209" si="99">SUM(D197:D208)</f>
        <v>5</v>
      </c>
      <c r="E209" s="98">
        <f t="shared" si="99"/>
        <v>40</v>
      </c>
      <c r="F209" s="98">
        <f t="shared" si="99"/>
        <v>2</v>
      </c>
      <c r="G209" s="98">
        <f t="shared" si="99"/>
        <v>1</v>
      </c>
      <c r="H209" s="98">
        <f t="shared" si="99"/>
        <v>1</v>
      </c>
      <c r="I209" s="98">
        <f>SUM(I197:I208)</f>
        <v>6</v>
      </c>
      <c r="J209" s="98">
        <f t="shared" si="99"/>
        <v>0</v>
      </c>
      <c r="K209" s="98">
        <f t="shared" si="99"/>
        <v>1</v>
      </c>
      <c r="L209" s="98">
        <f t="shared" si="99"/>
        <v>0</v>
      </c>
      <c r="M209" s="98">
        <f t="shared" si="99"/>
        <v>1</v>
      </c>
      <c r="N209" s="98">
        <f t="shared" si="99"/>
        <v>0</v>
      </c>
      <c r="O209" s="98">
        <f t="shared" si="99"/>
        <v>0</v>
      </c>
      <c r="P209" s="98">
        <f t="shared" si="99"/>
        <v>0</v>
      </c>
      <c r="Q209" s="117">
        <f t="shared" si="99"/>
        <v>0</v>
      </c>
      <c r="R209" s="98">
        <f t="shared" si="95"/>
        <v>8</v>
      </c>
      <c r="S209" s="117">
        <f>Q209+O209+M209+K209+I209+G209+E209</f>
        <v>49</v>
      </c>
      <c r="T209" s="232">
        <f t="shared" si="97"/>
        <v>57</v>
      </c>
    </row>
    <row r="210" spans="1:20" ht="22.5" customHeight="1" thickTop="1" thickBot="1" x14ac:dyDescent="0.25">
      <c r="A210" s="94" t="s">
        <v>583</v>
      </c>
      <c r="B210" s="411" t="s">
        <v>28</v>
      </c>
      <c r="C210" s="95" t="s">
        <v>67</v>
      </c>
      <c r="D210" s="96"/>
      <c r="E210" s="33"/>
      <c r="F210" s="33">
        <v>148</v>
      </c>
      <c r="G210" s="33">
        <v>187</v>
      </c>
      <c r="H210" s="33">
        <v>72</v>
      </c>
      <c r="I210" s="33">
        <v>214</v>
      </c>
      <c r="J210" s="33">
        <v>19</v>
      </c>
      <c r="K210" s="33">
        <v>83</v>
      </c>
      <c r="L210" s="33">
        <v>12</v>
      </c>
      <c r="M210" s="33">
        <v>43</v>
      </c>
      <c r="N210" s="33">
        <v>2</v>
      </c>
      <c r="O210" s="33">
        <v>5</v>
      </c>
      <c r="P210" s="33"/>
      <c r="Q210" s="95">
        <v>1</v>
      </c>
      <c r="R210" s="96">
        <f t="shared" si="95"/>
        <v>253</v>
      </c>
      <c r="S210" s="95">
        <f t="shared" si="96"/>
        <v>533</v>
      </c>
      <c r="T210" s="233">
        <f t="shared" si="97"/>
        <v>786</v>
      </c>
    </row>
    <row r="211" spans="1:20" ht="22.5" customHeight="1" thickBot="1" x14ac:dyDescent="0.25">
      <c r="A211" s="84"/>
      <c r="B211" s="411"/>
      <c r="C211" s="87" t="s">
        <v>71</v>
      </c>
      <c r="D211" s="90"/>
      <c r="E211" s="20"/>
      <c r="F211" s="20">
        <v>3</v>
      </c>
      <c r="G211" s="20">
        <v>1</v>
      </c>
      <c r="H211" s="20"/>
      <c r="I211" s="20"/>
      <c r="J211" s="20"/>
      <c r="K211" s="20"/>
      <c r="L211" s="20"/>
      <c r="M211" s="20"/>
      <c r="N211" s="20"/>
      <c r="O211" s="20"/>
      <c r="P211" s="20"/>
      <c r="Q211" s="87"/>
      <c r="R211" s="90">
        <f t="shared" si="95"/>
        <v>3</v>
      </c>
      <c r="S211" s="87">
        <f t="shared" si="96"/>
        <v>1</v>
      </c>
      <c r="T211" s="229">
        <f t="shared" si="97"/>
        <v>4</v>
      </c>
    </row>
    <row r="212" spans="1:20" ht="22.5" customHeight="1" thickBot="1" x14ac:dyDescent="0.25">
      <c r="A212" s="83"/>
      <c r="B212" s="411"/>
      <c r="C212" s="86" t="s">
        <v>70</v>
      </c>
      <c r="D212" s="89"/>
      <c r="E212" s="19"/>
      <c r="F212" s="19"/>
      <c r="G212" s="19"/>
      <c r="H212" s="19"/>
      <c r="I212" s="19"/>
      <c r="J212" s="19"/>
      <c r="K212" s="19">
        <v>1</v>
      </c>
      <c r="L212" s="19"/>
      <c r="M212" s="19"/>
      <c r="N212" s="19"/>
      <c r="O212" s="19"/>
      <c r="P212" s="19"/>
      <c r="Q212" s="86"/>
      <c r="R212" s="89">
        <f t="shared" si="95"/>
        <v>0</v>
      </c>
      <c r="S212" s="86">
        <f t="shared" si="96"/>
        <v>1</v>
      </c>
      <c r="T212" s="230">
        <f t="shared" si="97"/>
        <v>1</v>
      </c>
    </row>
    <row r="213" spans="1:20" ht="22.5" customHeight="1" thickBot="1" x14ac:dyDescent="0.25">
      <c r="A213" s="84"/>
      <c r="B213" s="411"/>
      <c r="C213" s="87" t="s">
        <v>66</v>
      </c>
      <c r="D213" s="90"/>
      <c r="E213" s="20"/>
      <c r="F213" s="20">
        <v>1</v>
      </c>
      <c r="G213" s="20">
        <v>4</v>
      </c>
      <c r="H213" s="20"/>
      <c r="I213" s="20">
        <v>9</v>
      </c>
      <c r="J213" s="20"/>
      <c r="K213" s="20">
        <v>1</v>
      </c>
      <c r="L213" s="20"/>
      <c r="M213" s="20"/>
      <c r="N213" s="20"/>
      <c r="O213" s="20">
        <v>2</v>
      </c>
      <c r="P213" s="20"/>
      <c r="Q213" s="87">
        <v>1</v>
      </c>
      <c r="R213" s="90">
        <f t="shared" si="95"/>
        <v>1</v>
      </c>
      <c r="S213" s="87">
        <f t="shared" si="96"/>
        <v>17</v>
      </c>
      <c r="T213" s="229">
        <f t="shared" si="97"/>
        <v>18</v>
      </c>
    </row>
    <row r="214" spans="1:20" ht="22.5" customHeight="1" thickBot="1" x14ac:dyDescent="0.25">
      <c r="A214" s="83"/>
      <c r="B214" s="411"/>
      <c r="C214" s="86" t="s">
        <v>130</v>
      </c>
      <c r="D214" s="89"/>
      <c r="E214" s="19"/>
      <c r="F214" s="19"/>
      <c r="G214" s="19"/>
      <c r="H214" s="19"/>
      <c r="I214" s="19">
        <v>1</v>
      </c>
      <c r="J214" s="19"/>
      <c r="K214" s="19">
        <v>1</v>
      </c>
      <c r="L214" s="19"/>
      <c r="M214" s="19"/>
      <c r="N214" s="19"/>
      <c r="O214" s="19"/>
      <c r="P214" s="19"/>
      <c r="Q214" s="86"/>
      <c r="R214" s="89">
        <f t="shared" si="95"/>
        <v>0</v>
      </c>
      <c r="S214" s="86">
        <f t="shared" si="96"/>
        <v>2</v>
      </c>
      <c r="T214" s="230">
        <f t="shared" si="97"/>
        <v>2</v>
      </c>
    </row>
    <row r="215" spans="1:20" ht="22.5" customHeight="1" thickBot="1" x14ac:dyDescent="0.25">
      <c r="A215" s="84"/>
      <c r="B215" s="411"/>
      <c r="C215" s="87" t="s">
        <v>68</v>
      </c>
      <c r="D215" s="9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>
        <v>2</v>
      </c>
      <c r="P215" s="20"/>
      <c r="Q215" s="87">
        <v>3</v>
      </c>
      <c r="R215" s="90">
        <f t="shared" si="95"/>
        <v>0</v>
      </c>
      <c r="S215" s="87">
        <f t="shared" si="96"/>
        <v>5</v>
      </c>
      <c r="T215" s="229">
        <f t="shared" si="97"/>
        <v>5</v>
      </c>
    </row>
    <row r="216" spans="1:20" ht="22.5" customHeight="1" thickBot="1" x14ac:dyDescent="0.25">
      <c r="A216" s="83"/>
      <c r="B216" s="411"/>
      <c r="C216" s="86" t="s">
        <v>69</v>
      </c>
      <c r="D216" s="89"/>
      <c r="E216" s="19"/>
      <c r="F216" s="19">
        <v>1</v>
      </c>
      <c r="G216" s="19">
        <v>11</v>
      </c>
      <c r="H216" s="19"/>
      <c r="I216" s="19">
        <v>1</v>
      </c>
      <c r="J216" s="19"/>
      <c r="K216" s="19">
        <v>2</v>
      </c>
      <c r="L216" s="19"/>
      <c r="M216" s="19"/>
      <c r="N216" s="19"/>
      <c r="O216" s="19">
        <v>3</v>
      </c>
      <c r="P216" s="19">
        <v>1</v>
      </c>
      <c r="Q216" s="86"/>
      <c r="R216" s="89">
        <f t="shared" si="95"/>
        <v>2</v>
      </c>
      <c r="S216" s="86">
        <f t="shared" si="96"/>
        <v>17</v>
      </c>
      <c r="T216" s="230">
        <f t="shared" si="97"/>
        <v>19</v>
      </c>
    </row>
    <row r="217" spans="1:20" ht="22.5" customHeight="1" thickBot="1" x14ac:dyDescent="0.25">
      <c r="A217" s="84"/>
      <c r="B217" s="411"/>
      <c r="C217" s="87" t="s">
        <v>131</v>
      </c>
      <c r="D217" s="90"/>
      <c r="E217" s="20"/>
      <c r="F217" s="20"/>
      <c r="G217" s="20"/>
      <c r="H217" s="20"/>
      <c r="I217" s="20">
        <v>2</v>
      </c>
      <c r="J217" s="20"/>
      <c r="K217" s="20">
        <v>1</v>
      </c>
      <c r="L217" s="20">
        <v>1</v>
      </c>
      <c r="M217" s="20">
        <v>1</v>
      </c>
      <c r="N217" s="20"/>
      <c r="O217" s="20">
        <v>1</v>
      </c>
      <c r="P217" s="20">
        <v>2</v>
      </c>
      <c r="Q217" s="87">
        <v>1</v>
      </c>
      <c r="R217" s="90">
        <f t="shared" si="95"/>
        <v>3</v>
      </c>
      <c r="S217" s="87">
        <f t="shared" si="96"/>
        <v>6</v>
      </c>
      <c r="T217" s="229">
        <f t="shared" si="97"/>
        <v>9</v>
      </c>
    </row>
    <row r="218" spans="1:20" ht="22.5" customHeight="1" thickBot="1" x14ac:dyDescent="0.25">
      <c r="A218" s="83"/>
      <c r="B218" s="411"/>
      <c r="C218" s="86" t="s">
        <v>123</v>
      </c>
      <c r="D218" s="89"/>
      <c r="E218" s="19"/>
      <c r="F218" s="19">
        <v>15</v>
      </c>
      <c r="G218" s="19">
        <v>2</v>
      </c>
      <c r="H218" s="19">
        <v>8</v>
      </c>
      <c r="I218" s="19">
        <v>4</v>
      </c>
      <c r="J218" s="19"/>
      <c r="K218" s="19"/>
      <c r="L218" s="19"/>
      <c r="M218" s="19"/>
      <c r="N218" s="19"/>
      <c r="O218" s="19"/>
      <c r="P218" s="19"/>
      <c r="Q218" s="86"/>
      <c r="R218" s="89">
        <f t="shared" si="95"/>
        <v>23</v>
      </c>
      <c r="S218" s="86">
        <f t="shared" si="96"/>
        <v>6</v>
      </c>
      <c r="T218" s="230">
        <f t="shared" si="97"/>
        <v>29</v>
      </c>
    </row>
    <row r="219" spans="1:20" ht="22.5" customHeight="1" thickBot="1" x14ac:dyDescent="0.25">
      <c r="A219" s="84"/>
      <c r="B219" s="411"/>
      <c r="C219" s="87" t="s">
        <v>65</v>
      </c>
      <c r="D219" s="90"/>
      <c r="E219" s="20"/>
      <c r="F219" s="20"/>
      <c r="G219" s="20"/>
      <c r="H219" s="20"/>
      <c r="I219" s="20"/>
      <c r="J219" s="20">
        <v>1</v>
      </c>
      <c r="K219" s="20"/>
      <c r="L219" s="20"/>
      <c r="M219" s="20"/>
      <c r="N219" s="20"/>
      <c r="O219" s="20"/>
      <c r="P219" s="20"/>
      <c r="Q219" s="87"/>
      <c r="R219" s="90">
        <f t="shared" si="95"/>
        <v>1</v>
      </c>
      <c r="S219" s="87">
        <f t="shared" si="96"/>
        <v>0</v>
      </c>
      <c r="T219" s="229">
        <f t="shared" si="97"/>
        <v>1</v>
      </c>
    </row>
    <row r="220" spans="1:20" ht="22.5" customHeight="1" thickBot="1" x14ac:dyDescent="0.25">
      <c r="A220" s="83"/>
      <c r="B220" s="411"/>
      <c r="C220" s="86" t="s">
        <v>132</v>
      </c>
      <c r="D220" s="89"/>
      <c r="E220" s="19"/>
      <c r="F220" s="19"/>
      <c r="G220" s="19"/>
      <c r="H220" s="19"/>
      <c r="I220" s="19">
        <v>1</v>
      </c>
      <c r="J220" s="19"/>
      <c r="K220" s="19"/>
      <c r="L220" s="19"/>
      <c r="M220" s="19"/>
      <c r="N220" s="19"/>
      <c r="O220" s="19"/>
      <c r="P220" s="19"/>
      <c r="Q220" s="86"/>
      <c r="R220" s="89">
        <f t="shared" si="95"/>
        <v>0</v>
      </c>
      <c r="S220" s="86">
        <f t="shared" si="96"/>
        <v>1</v>
      </c>
      <c r="T220" s="230">
        <f t="shared" si="97"/>
        <v>1</v>
      </c>
    </row>
    <row r="221" spans="1:20" ht="22.5" customHeight="1" thickBot="1" x14ac:dyDescent="0.25">
      <c r="A221" s="102"/>
      <c r="B221" s="411"/>
      <c r="C221" s="103" t="s">
        <v>133</v>
      </c>
      <c r="D221" s="104"/>
      <c r="E221" s="28"/>
      <c r="F221" s="28"/>
      <c r="G221" s="28"/>
      <c r="H221" s="28">
        <v>1</v>
      </c>
      <c r="I221" s="28"/>
      <c r="J221" s="28"/>
      <c r="K221" s="28"/>
      <c r="L221" s="28"/>
      <c r="M221" s="28"/>
      <c r="N221" s="28"/>
      <c r="O221" s="28"/>
      <c r="P221" s="28"/>
      <c r="Q221" s="103"/>
      <c r="R221" s="104">
        <f t="shared" si="95"/>
        <v>1</v>
      </c>
      <c r="S221" s="103">
        <f t="shared" si="96"/>
        <v>0</v>
      </c>
      <c r="T221" s="234">
        <f t="shared" si="97"/>
        <v>1</v>
      </c>
    </row>
    <row r="222" spans="1:20" ht="22.5" customHeight="1" thickTop="1" thickBot="1" x14ac:dyDescent="0.25">
      <c r="A222" s="97" t="s">
        <v>633</v>
      </c>
      <c r="B222" s="150"/>
      <c r="C222" s="151"/>
      <c r="D222" s="98">
        <f>SUM(D210:D221)</f>
        <v>0</v>
      </c>
      <c r="E222" s="98">
        <f t="shared" ref="E222:Q222" si="100">SUM(E210:E221)</f>
        <v>0</v>
      </c>
      <c r="F222" s="98">
        <f t="shared" si="100"/>
        <v>168</v>
      </c>
      <c r="G222" s="98">
        <f t="shared" si="100"/>
        <v>205</v>
      </c>
      <c r="H222" s="98">
        <f t="shared" si="100"/>
        <v>81</v>
      </c>
      <c r="I222" s="98">
        <f>SUM(I210:I221)</f>
        <v>232</v>
      </c>
      <c r="J222" s="98">
        <f t="shared" si="100"/>
        <v>20</v>
      </c>
      <c r="K222" s="98">
        <f t="shared" si="100"/>
        <v>89</v>
      </c>
      <c r="L222" s="98">
        <f t="shared" si="100"/>
        <v>13</v>
      </c>
      <c r="M222" s="98">
        <f t="shared" si="100"/>
        <v>44</v>
      </c>
      <c r="N222" s="98">
        <f t="shared" si="100"/>
        <v>2</v>
      </c>
      <c r="O222" s="98">
        <f t="shared" si="100"/>
        <v>13</v>
      </c>
      <c r="P222" s="98">
        <f t="shared" si="100"/>
        <v>3</v>
      </c>
      <c r="Q222" s="117">
        <f t="shared" si="100"/>
        <v>6</v>
      </c>
      <c r="R222" s="98">
        <f>P222+N222+L222+J222+H222+F222+D222</f>
        <v>287</v>
      </c>
      <c r="S222" s="117">
        <f>Q222+O222+M222+K222+I222+G222+E222</f>
        <v>589</v>
      </c>
      <c r="T222" s="232">
        <f>S222+R222</f>
        <v>876</v>
      </c>
    </row>
    <row r="223" spans="1:20" ht="22.5" customHeight="1" thickTop="1" thickBot="1" x14ac:dyDescent="0.25">
      <c r="A223" s="108" t="s">
        <v>584</v>
      </c>
      <c r="B223" s="412" t="s">
        <v>28</v>
      </c>
      <c r="C223" s="109" t="s">
        <v>67</v>
      </c>
      <c r="D223" s="110"/>
      <c r="E223" s="30"/>
      <c r="F223" s="30"/>
      <c r="G223" s="30">
        <v>4</v>
      </c>
      <c r="H223" s="30"/>
      <c r="I223" s="30"/>
      <c r="J223" s="30"/>
      <c r="K223" s="30"/>
      <c r="L223" s="30"/>
      <c r="M223" s="30"/>
      <c r="N223" s="30"/>
      <c r="O223" s="30"/>
      <c r="P223" s="30"/>
      <c r="Q223" s="109"/>
      <c r="R223" s="110">
        <f t="shared" ref="R223:R232" si="101">P223+N223+L223+J223+H223+F223+D223</f>
        <v>0</v>
      </c>
      <c r="S223" s="109">
        <f t="shared" ref="S223:S235" si="102">Q223+O223+M223+K223+I223+G223+E223</f>
        <v>4</v>
      </c>
      <c r="T223" s="235">
        <f t="shared" ref="T223:T231" si="103">S223+R223</f>
        <v>4</v>
      </c>
    </row>
    <row r="224" spans="1:20" ht="22.5" customHeight="1" thickBot="1" x14ac:dyDescent="0.25">
      <c r="A224" s="105"/>
      <c r="B224" s="412"/>
      <c r="C224" s="106" t="s">
        <v>69</v>
      </c>
      <c r="D224" s="107"/>
      <c r="E224" s="31"/>
      <c r="F224" s="31"/>
      <c r="G224" s="31"/>
      <c r="H224" s="31"/>
      <c r="I224" s="31">
        <v>1</v>
      </c>
      <c r="J224" s="31"/>
      <c r="K224" s="31"/>
      <c r="L224" s="31"/>
      <c r="M224" s="31"/>
      <c r="N224" s="31"/>
      <c r="O224" s="31"/>
      <c r="P224" s="31"/>
      <c r="Q224" s="106"/>
      <c r="R224" s="107">
        <f t="shared" si="101"/>
        <v>0</v>
      </c>
      <c r="S224" s="106">
        <f t="shared" si="102"/>
        <v>1</v>
      </c>
      <c r="T224" s="231">
        <f t="shared" si="103"/>
        <v>1</v>
      </c>
    </row>
    <row r="225" spans="1:20" ht="22.5" customHeight="1" thickTop="1" thickBot="1" x14ac:dyDescent="0.25">
      <c r="A225" s="97" t="s">
        <v>634</v>
      </c>
      <c r="B225" s="150"/>
      <c r="C225" s="151"/>
      <c r="D225" s="98">
        <f>SUM(D223:D224)</f>
        <v>0</v>
      </c>
      <c r="E225" s="98">
        <f t="shared" ref="E225:Q225" si="104">SUM(E223:E224)</f>
        <v>0</v>
      </c>
      <c r="F225" s="98">
        <f t="shared" si="104"/>
        <v>0</v>
      </c>
      <c r="G225" s="98">
        <f t="shared" si="104"/>
        <v>4</v>
      </c>
      <c r="H225" s="98">
        <f t="shared" si="104"/>
        <v>0</v>
      </c>
      <c r="I225" s="98">
        <f>SUM(I223:I224)</f>
        <v>1</v>
      </c>
      <c r="J225" s="98">
        <f t="shared" si="104"/>
        <v>0</v>
      </c>
      <c r="K225" s="98">
        <f t="shared" si="104"/>
        <v>0</v>
      </c>
      <c r="L225" s="98">
        <f t="shared" si="104"/>
        <v>0</v>
      </c>
      <c r="M225" s="98">
        <f t="shared" si="104"/>
        <v>0</v>
      </c>
      <c r="N225" s="98">
        <f t="shared" si="104"/>
        <v>0</v>
      </c>
      <c r="O225" s="98">
        <f t="shared" si="104"/>
        <v>0</v>
      </c>
      <c r="P225" s="98">
        <f t="shared" si="104"/>
        <v>0</v>
      </c>
      <c r="Q225" s="117">
        <f t="shared" si="104"/>
        <v>0</v>
      </c>
      <c r="R225" s="98">
        <f t="shared" si="101"/>
        <v>0</v>
      </c>
      <c r="S225" s="117">
        <f t="shared" si="102"/>
        <v>5</v>
      </c>
      <c r="T225" s="232">
        <f t="shared" si="103"/>
        <v>5</v>
      </c>
    </row>
    <row r="226" spans="1:20" ht="22.5" customHeight="1" thickTop="1" thickBot="1" x14ac:dyDescent="0.25">
      <c r="A226" s="94" t="s">
        <v>585</v>
      </c>
      <c r="B226" s="411" t="s">
        <v>28</v>
      </c>
      <c r="C226" s="95" t="s">
        <v>67</v>
      </c>
      <c r="D226" s="96"/>
      <c r="E226" s="33"/>
      <c r="F226" s="33">
        <v>29</v>
      </c>
      <c r="G226" s="33">
        <v>40</v>
      </c>
      <c r="H226" s="33">
        <v>4</v>
      </c>
      <c r="I226" s="33">
        <v>4</v>
      </c>
      <c r="J226" s="33">
        <v>2</v>
      </c>
      <c r="K226" s="33">
        <v>1</v>
      </c>
      <c r="L226" s="33">
        <v>1</v>
      </c>
      <c r="M226" s="33">
        <v>1</v>
      </c>
      <c r="N226" s="33"/>
      <c r="O226" s="33"/>
      <c r="P226" s="33"/>
      <c r="Q226" s="95"/>
      <c r="R226" s="96">
        <f t="shared" si="101"/>
        <v>36</v>
      </c>
      <c r="S226" s="95">
        <f t="shared" si="102"/>
        <v>46</v>
      </c>
      <c r="T226" s="233">
        <f t="shared" si="103"/>
        <v>82</v>
      </c>
    </row>
    <row r="227" spans="1:20" ht="22.5" customHeight="1" thickBot="1" x14ac:dyDescent="0.25">
      <c r="A227" s="84"/>
      <c r="B227" s="411"/>
      <c r="C227" s="87" t="s">
        <v>70</v>
      </c>
      <c r="D227" s="90"/>
      <c r="E227" s="20"/>
      <c r="F227" s="20"/>
      <c r="G227" s="20"/>
      <c r="H227" s="20"/>
      <c r="I227" s="20"/>
      <c r="J227" s="20"/>
      <c r="K227" s="20"/>
      <c r="L227" s="20">
        <v>1</v>
      </c>
      <c r="M227" s="20"/>
      <c r="N227" s="20"/>
      <c r="O227" s="20"/>
      <c r="P227" s="20"/>
      <c r="Q227" s="87"/>
      <c r="R227" s="90">
        <f t="shared" si="101"/>
        <v>1</v>
      </c>
      <c r="S227" s="87">
        <f t="shared" si="102"/>
        <v>0</v>
      </c>
      <c r="T227" s="229">
        <f t="shared" si="103"/>
        <v>1</v>
      </c>
    </row>
    <row r="228" spans="1:20" ht="22.5" customHeight="1" thickBot="1" x14ac:dyDescent="0.25">
      <c r="A228" s="83"/>
      <c r="B228" s="411"/>
      <c r="C228" s="86" t="s">
        <v>130</v>
      </c>
      <c r="D228" s="89"/>
      <c r="E228" s="19"/>
      <c r="F228" s="19"/>
      <c r="G228" s="19"/>
      <c r="H228" s="19"/>
      <c r="I228" s="19">
        <v>1</v>
      </c>
      <c r="J228" s="19"/>
      <c r="K228" s="19">
        <v>2</v>
      </c>
      <c r="L228" s="19"/>
      <c r="M228" s="19"/>
      <c r="N228" s="19"/>
      <c r="O228" s="19"/>
      <c r="P228" s="19"/>
      <c r="Q228" s="86"/>
      <c r="R228" s="89">
        <f t="shared" si="101"/>
        <v>0</v>
      </c>
      <c r="S228" s="86">
        <f t="shared" si="102"/>
        <v>3</v>
      </c>
      <c r="T228" s="230">
        <f t="shared" si="103"/>
        <v>3</v>
      </c>
    </row>
    <row r="229" spans="1:20" ht="22.5" customHeight="1" thickBot="1" x14ac:dyDescent="0.25">
      <c r="A229" s="84"/>
      <c r="B229" s="411"/>
      <c r="C229" s="87" t="s">
        <v>68</v>
      </c>
      <c r="D229" s="90"/>
      <c r="E229" s="20"/>
      <c r="F229" s="20"/>
      <c r="G229" s="20"/>
      <c r="H229" s="20"/>
      <c r="I229" s="20"/>
      <c r="J229" s="20"/>
      <c r="K229" s="20">
        <v>2</v>
      </c>
      <c r="L229" s="20"/>
      <c r="M229" s="20">
        <v>2</v>
      </c>
      <c r="N229" s="20"/>
      <c r="O229" s="20"/>
      <c r="P229" s="20"/>
      <c r="Q229" s="87"/>
      <c r="R229" s="90">
        <f t="shared" si="101"/>
        <v>0</v>
      </c>
      <c r="S229" s="87">
        <f t="shared" si="102"/>
        <v>4</v>
      </c>
      <c r="T229" s="229">
        <f t="shared" si="103"/>
        <v>4</v>
      </c>
    </row>
    <row r="230" spans="1:20" ht="22.5" customHeight="1" thickBot="1" x14ac:dyDescent="0.25">
      <c r="A230" s="83"/>
      <c r="B230" s="411"/>
      <c r="C230" s="86" t="s">
        <v>69</v>
      </c>
      <c r="D230" s="89"/>
      <c r="E230" s="19"/>
      <c r="F230" s="19">
        <v>1</v>
      </c>
      <c r="G230" s="19"/>
      <c r="H230" s="19"/>
      <c r="I230" s="19">
        <v>1</v>
      </c>
      <c r="J230" s="19"/>
      <c r="K230" s="19">
        <v>2</v>
      </c>
      <c r="L230" s="19"/>
      <c r="M230" s="19"/>
      <c r="N230" s="19"/>
      <c r="O230" s="19"/>
      <c r="P230" s="19"/>
      <c r="Q230" s="86"/>
      <c r="R230" s="89">
        <f t="shared" si="101"/>
        <v>1</v>
      </c>
      <c r="S230" s="86">
        <f t="shared" si="102"/>
        <v>3</v>
      </c>
      <c r="T230" s="230">
        <f t="shared" si="103"/>
        <v>4</v>
      </c>
    </row>
    <row r="231" spans="1:20" ht="22.5" customHeight="1" thickBot="1" x14ac:dyDescent="0.25">
      <c r="A231" s="84"/>
      <c r="B231" s="411"/>
      <c r="C231" s="87" t="s">
        <v>131</v>
      </c>
      <c r="D231" s="90"/>
      <c r="E231" s="20"/>
      <c r="F231" s="20"/>
      <c r="G231" s="20"/>
      <c r="H231" s="20"/>
      <c r="I231" s="20"/>
      <c r="J231" s="20"/>
      <c r="K231" s="20"/>
      <c r="L231" s="20">
        <v>1</v>
      </c>
      <c r="M231" s="20"/>
      <c r="N231" s="20"/>
      <c r="O231" s="20"/>
      <c r="P231" s="20"/>
      <c r="Q231" s="87"/>
      <c r="R231" s="90">
        <f t="shared" si="101"/>
        <v>1</v>
      </c>
      <c r="S231" s="87">
        <f t="shared" si="102"/>
        <v>0</v>
      </c>
      <c r="T231" s="229">
        <f t="shared" si="103"/>
        <v>1</v>
      </c>
    </row>
    <row r="232" spans="1:20" ht="22.5" customHeight="1" thickBot="1" x14ac:dyDescent="0.25">
      <c r="A232" s="105"/>
      <c r="B232" s="411"/>
      <c r="C232" s="106" t="s">
        <v>134</v>
      </c>
      <c r="D232" s="107"/>
      <c r="E232" s="31"/>
      <c r="F232" s="31"/>
      <c r="G232" s="31"/>
      <c r="H232" s="31">
        <v>1</v>
      </c>
      <c r="I232" s="31"/>
      <c r="J232" s="31">
        <v>1</v>
      </c>
      <c r="K232" s="31"/>
      <c r="L232" s="31"/>
      <c r="M232" s="31"/>
      <c r="N232" s="31"/>
      <c r="O232" s="31"/>
      <c r="P232" s="31"/>
      <c r="Q232" s="106"/>
      <c r="R232" s="107">
        <f t="shared" si="101"/>
        <v>2</v>
      </c>
      <c r="S232" s="106">
        <f t="shared" si="102"/>
        <v>0</v>
      </c>
      <c r="T232" s="231">
        <f>S232+R232</f>
        <v>2</v>
      </c>
    </row>
    <row r="233" spans="1:20" ht="22.5" customHeight="1" thickTop="1" thickBot="1" x14ac:dyDescent="0.25">
      <c r="A233" s="97" t="s">
        <v>635</v>
      </c>
      <c r="B233" s="150"/>
      <c r="C233" s="151"/>
      <c r="D233" s="98">
        <f>SUM(D226:D232)</f>
        <v>0</v>
      </c>
      <c r="E233" s="98">
        <f t="shared" ref="E233:Q233" si="105">SUM(E226:E232)</f>
        <v>0</v>
      </c>
      <c r="F233" s="98">
        <f t="shared" si="105"/>
        <v>30</v>
      </c>
      <c r="G233" s="98">
        <f t="shared" si="105"/>
        <v>40</v>
      </c>
      <c r="H233" s="98">
        <f t="shared" si="105"/>
        <v>5</v>
      </c>
      <c r="I233" s="98">
        <f>SUM(I226:I232)</f>
        <v>6</v>
      </c>
      <c r="J233" s="98">
        <f>SUM(J226:J232)</f>
        <v>3</v>
      </c>
      <c r="K233" s="98">
        <f t="shared" si="105"/>
        <v>7</v>
      </c>
      <c r="L233" s="98">
        <f t="shared" si="105"/>
        <v>3</v>
      </c>
      <c r="M233" s="98">
        <f t="shared" si="105"/>
        <v>3</v>
      </c>
      <c r="N233" s="98">
        <f t="shared" si="105"/>
        <v>0</v>
      </c>
      <c r="O233" s="98">
        <f t="shared" si="105"/>
        <v>0</v>
      </c>
      <c r="P233" s="98">
        <f t="shared" si="105"/>
        <v>0</v>
      </c>
      <c r="Q233" s="117">
        <f t="shared" si="105"/>
        <v>0</v>
      </c>
      <c r="R233" s="98">
        <f>P233+N233+L233+J233+H233+F233+D233</f>
        <v>41</v>
      </c>
      <c r="S233" s="117">
        <f>Q233+O233+M233+K233+I233+G233+E233</f>
        <v>56</v>
      </c>
      <c r="T233" s="232">
        <f>S233+R233</f>
        <v>97</v>
      </c>
    </row>
    <row r="234" spans="1:20" ht="22.5" customHeight="1" thickTop="1" thickBot="1" x14ac:dyDescent="0.25">
      <c r="A234" s="94" t="s">
        <v>586</v>
      </c>
      <c r="B234" s="120" t="s">
        <v>28</v>
      </c>
      <c r="C234" s="95" t="s">
        <v>70</v>
      </c>
      <c r="D234" s="96"/>
      <c r="E234" s="33"/>
      <c r="F234" s="33"/>
      <c r="G234" s="33">
        <v>1</v>
      </c>
      <c r="H234" s="33"/>
      <c r="I234" s="33">
        <v>24</v>
      </c>
      <c r="J234" s="33"/>
      <c r="K234" s="33">
        <v>1</v>
      </c>
      <c r="L234" s="33"/>
      <c r="M234" s="33"/>
      <c r="N234" s="33"/>
      <c r="O234" s="33"/>
      <c r="P234" s="33"/>
      <c r="Q234" s="95"/>
      <c r="R234" s="96">
        <f t="shared" ref="R234:R246" si="106">P234+N234+L234+J234+H234+F234+D234</f>
        <v>0</v>
      </c>
      <c r="S234" s="95">
        <f t="shared" si="102"/>
        <v>26</v>
      </c>
      <c r="T234" s="233">
        <f t="shared" ref="T234:T246" si="107">S234+R234</f>
        <v>26</v>
      </c>
    </row>
    <row r="235" spans="1:20" ht="22.5" customHeight="1" thickBot="1" x14ac:dyDescent="0.25">
      <c r="A235" s="84"/>
      <c r="B235" s="123" t="s">
        <v>135</v>
      </c>
      <c r="C235" s="87"/>
      <c r="D235" s="90"/>
      <c r="E235" s="20"/>
      <c r="F235" s="20"/>
      <c r="G235" s="20"/>
      <c r="H235" s="20"/>
      <c r="I235" s="20"/>
      <c r="J235" s="20"/>
      <c r="K235" s="20">
        <v>5</v>
      </c>
      <c r="L235" s="20"/>
      <c r="M235" s="20"/>
      <c r="N235" s="20"/>
      <c r="O235" s="20"/>
      <c r="P235" s="20"/>
      <c r="Q235" s="87"/>
      <c r="R235" s="90">
        <f t="shared" si="106"/>
        <v>0</v>
      </c>
      <c r="S235" s="87">
        <f t="shared" si="102"/>
        <v>5</v>
      </c>
      <c r="T235" s="229">
        <f t="shared" si="107"/>
        <v>5</v>
      </c>
    </row>
    <row r="236" spans="1:20" ht="22.5" customHeight="1" thickBot="1" x14ac:dyDescent="0.25">
      <c r="A236" s="83"/>
      <c r="B236" s="122" t="s">
        <v>136</v>
      </c>
      <c r="C236" s="86"/>
      <c r="D236" s="89"/>
      <c r="E236" s="19"/>
      <c r="F236" s="19"/>
      <c r="G236" s="19"/>
      <c r="H236" s="19"/>
      <c r="I236" s="19"/>
      <c r="J236" s="19"/>
      <c r="K236" s="19">
        <v>35</v>
      </c>
      <c r="L236" s="19"/>
      <c r="M236" s="19">
        <v>4</v>
      </c>
      <c r="N236" s="19"/>
      <c r="O236" s="19"/>
      <c r="P236" s="19"/>
      <c r="Q236" s="86"/>
      <c r="R236" s="89">
        <f t="shared" si="106"/>
        <v>0</v>
      </c>
      <c r="S236" s="86">
        <f>Q236+O236+M236+K236+I236+G236+E236</f>
        <v>39</v>
      </c>
      <c r="T236" s="230">
        <f t="shared" si="107"/>
        <v>39</v>
      </c>
    </row>
    <row r="237" spans="1:20" ht="22.5" customHeight="1" thickBot="1" x14ac:dyDescent="0.25">
      <c r="A237" s="102"/>
      <c r="B237" s="121" t="s">
        <v>137</v>
      </c>
      <c r="C237" s="103"/>
      <c r="D237" s="104"/>
      <c r="E237" s="28"/>
      <c r="F237" s="28"/>
      <c r="G237" s="28"/>
      <c r="H237" s="28"/>
      <c r="I237" s="28"/>
      <c r="J237" s="28">
        <v>9</v>
      </c>
      <c r="K237" s="28">
        <v>56</v>
      </c>
      <c r="L237" s="28"/>
      <c r="M237" s="28">
        <v>3</v>
      </c>
      <c r="N237" s="28"/>
      <c r="O237" s="28"/>
      <c r="P237" s="28"/>
      <c r="Q237" s="103"/>
      <c r="R237" s="104">
        <f t="shared" si="106"/>
        <v>9</v>
      </c>
      <c r="S237" s="103">
        <f t="shared" ref="S237:S246" si="108">Q237+O237+M237+K237+I237+G237+E237</f>
        <v>59</v>
      </c>
      <c r="T237" s="234">
        <f t="shared" si="107"/>
        <v>68</v>
      </c>
    </row>
    <row r="238" spans="1:20" ht="22.5" customHeight="1" thickTop="1" thickBot="1" x14ac:dyDescent="0.25">
      <c r="A238" s="97" t="s">
        <v>646</v>
      </c>
      <c r="B238" s="150"/>
      <c r="C238" s="244"/>
      <c r="D238" s="98">
        <f>SUM(D234:D237)</f>
        <v>0</v>
      </c>
      <c r="E238" s="98">
        <f t="shared" ref="E238:Q238" si="109">SUM(E234:E237)</f>
        <v>0</v>
      </c>
      <c r="F238" s="98">
        <f t="shared" si="109"/>
        <v>0</v>
      </c>
      <c r="G238" s="98">
        <f t="shared" si="109"/>
        <v>1</v>
      </c>
      <c r="H238" s="98">
        <f t="shared" si="109"/>
        <v>0</v>
      </c>
      <c r="I238" s="98">
        <f t="shared" si="109"/>
        <v>24</v>
      </c>
      <c r="J238" s="98">
        <f>SUM(J234:J237)</f>
        <v>9</v>
      </c>
      <c r="K238" s="98">
        <f t="shared" si="109"/>
        <v>97</v>
      </c>
      <c r="L238" s="98">
        <f t="shared" si="109"/>
        <v>0</v>
      </c>
      <c r="M238" s="98">
        <f t="shared" si="109"/>
        <v>7</v>
      </c>
      <c r="N238" s="98">
        <f t="shared" si="109"/>
        <v>0</v>
      </c>
      <c r="O238" s="98">
        <f t="shared" si="109"/>
        <v>0</v>
      </c>
      <c r="P238" s="98">
        <f t="shared" si="109"/>
        <v>0</v>
      </c>
      <c r="Q238" s="117">
        <f t="shared" si="109"/>
        <v>0</v>
      </c>
      <c r="R238" s="98">
        <f t="shared" si="106"/>
        <v>9</v>
      </c>
      <c r="S238" s="117">
        <f t="shared" si="108"/>
        <v>129</v>
      </c>
      <c r="T238" s="232">
        <f>S238+R238</f>
        <v>138</v>
      </c>
    </row>
    <row r="239" spans="1:20" ht="22.5" customHeight="1" thickTop="1" thickBot="1" x14ac:dyDescent="0.25">
      <c r="A239" s="111" t="s">
        <v>587</v>
      </c>
      <c r="B239" s="124" t="s">
        <v>138</v>
      </c>
      <c r="C239" s="245" t="s">
        <v>70</v>
      </c>
      <c r="D239" s="113"/>
      <c r="E239" s="29"/>
      <c r="F239" s="29"/>
      <c r="G239" s="29"/>
      <c r="H239" s="29">
        <v>1</v>
      </c>
      <c r="I239" s="29"/>
      <c r="J239" s="29"/>
      <c r="K239" s="29"/>
      <c r="L239" s="29"/>
      <c r="M239" s="29"/>
      <c r="N239" s="29"/>
      <c r="O239" s="29"/>
      <c r="P239" s="29"/>
      <c r="Q239" s="112"/>
      <c r="R239" s="113">
        <f t="shared" si="106"/>
        <v>1</v>
      </c>
      <c r="S239" s="112">
        <f t="shared" si="108"/>
        <v>0</v>
      </c>
      <c r="T239" s="236">
        <f t="shared" si="107"/>
        <v>1</v>
      </c>
    </row>
    <row r="240" spans="1:20" ht="22.5" customHeight="1" thickTop="1" thickBot="1" x14ac:dyDescent="0.25">
      <c r="A240" s="97" t="s">
        <v>665</v>
      </c>
      <c r="B240" s="150"/>
      <c r="C240" s="244"/>
      <c r="D240" s="98">
        <f>SUM(D239)</f>
        <v>0</v>
      </c>
      <c r="E240" s="98">
        <f t="shared" ref="E240:Q240" si="110">SUM(E239)</f>
        <v>0</v>
      </c>
      <c r="F240" s="98">
        <f t="shared" si="110"/>
        <v>0</v>
      </c>
      <c r="G240" s="98">
        <f t="shared" si="110"/>
        <v>0</v>
      </c>
      <c r="H240" s="98">
        <f t="shared" si="110"/>
        <v>1</v>
      </c>
      <c r="I240" s="98">
        <f t="shared" si="110"/>
        <v>0</v>
      </c>
      <c r="J240" s="98">
        <f t="shared" si="110"/>
        <v>0</v>
      </c>
      <c r="K240" s="98">
        <f t="shared" si="110"/>
        <v>0</v>
      </c>
      <c r="L240" s="98">
        <f t="shared" si="110"/>
        <v>0</v>
      </c>
      <c r="M240" s="98">
        <f t="shared" si="110"/>
        <v>0</v>
      </c>
      <c r="N240" s="98">
        <f t="shared" si="110"/>
        <v>0</v>
      </c>
      <c r="O240" s="98">
        <f t="shared" si="110"/>
        <v>0</v>
      </c>
      <c r="P240" s="98">
        <f t="shared" si="110"/>
        <v>0</v>
      </c>
      <c r="Q240" s="117">
        <f t="shared" si="110"/>
        <v>0</v>
      </c>
      <c r="R240" s="98">
        <f t="shared" si="106"/>
        <v>1</v>
      </c>
      <c r="S240" s="117">
        <f t="shared" si="108"/>
        <v>0</v>
      </c>
      <c r="T240" s="232">
        <f>S240+R240</f>
        <v>1</v>
      </c>
    </row>
    <row r="241" spans="1:20" ht="22.5" customHeight="1" thickTop="1" thickBot="1" x14ac:dyDescent="0.25">
      <c r="A241" s="111" t="s">
        <v>588</v>
      </c>
      <c r="B241" s="124" t="s">
        <v>28</v>
      </c>
      <c r="C241" s="245" t="s">
        <v>130</v>
      </c>
      <c r="D241" s="113"/>
      <c r="E241" s="29"/>
      <c r="F241" s="29"/>
      <c r="G241" s="29">
        <v>1</v>
      </c>
      <c r="H241" s="29"/>
      <c r="I241" s="29"/>
      <c r="J241" s="29"/>
      <c r="K241" s="29"/>
      <c r="L241" s="29"/>
      <c r="M241" s="29"/>
      <c r="N241" s="29"/>
      <c r="O241" s="29"/>
      <c r="P241" s="29"/>
      <c r="Q241" s="112"/>
      <c r="R241" s="113">
        <f t="shared" si="106"/>
        <v>0</v>
      </c>
      <c r="S241" s="112">
        <f t="shared" si="108"/>
        <v>1</v>
      </c>
      <c r="T241" s="236">
        <f t="shared" si="107"/>
        <v>1</v>
      </c>
    </row>
    <row r="242" spans="1:20" ht="22.5" customHeight="1" thickTop="1" thickBot="1" x14ac:dyDescent="0.25">
      <c r="A242" s="97" t="s">
        <v>666</v>
      </c>
      <c r="B242" s="150"/>
      <c r="C242" s="244"/>
      <c r="D242" s="98">
        <f>SUM(D241)</f>
        <v>0</v>
      </c>
      <c r="E242" s="98">
        <f t="shared" ref="E242:Q242" si="111">SUM(E241)</f>
        <v>0</v>
      </c>
      <c r="F242" s="98">
        <f t="shared" si="111"/>
        <v>0</v>
      </c>
      <c r="G242" s="98">
        <f t="shared" si="111"/>
        <v>1</v>
      </c>
      <c r="H242" s="98">
        <f t="shared" si="111"/>
        <v>0</v>
      </c>
      <c r="I242" s="98">
        <f t="shared" si="111"/>
        <v>0</v>
      </c>
      <c r="J242" s="98">
        <f t="shared" si="111"/>
        <v>0</v>
      </c>
      <c r="K242" s="98">
        <f t="shared" si="111"/>
        <v>0</v>
      </c>
      <c r="L242" s="98">
        <f t="shared" si="111"/>
        <v>0</v>
      </c>
      <c r="M242" s="98">
        <f t="shared" si="111"/>
        <v>0</v>
      </c>
      <c r="N242" s="98">
        <f t="shared" si="111"/>
        <v>0</v>
      </c>
      <c r="O242" s="98">
        <f t="shared" si="111"/>
        <v>0</v>
      </c>
      <c r="P242" s="98">
        <f t="shared" si="111"/>
        <v>0</v>
      </c>
      <c r="Q242" s="117">
        <f t="shared" si="111"/>
        <v>0</v>
      </c>
      <c r="R242" s="98">
        <f t="shared" si="106"/>
        <v>0</v>
      </c>
      <c r="S242" s="117">
        <f t="shared" si="108"/>
        <v>1</v>
      </c>
      <c r="T242" s="232">
        <f>S242+R242</f>
        <v>1</v>
      </c>
    </row>
    <row r="243" spans="1:20" ht="22.5" customHeight="1" thickTop="1" thickBot="1" x14ac:dyDescent="0.25">
      <c r="A243" s="111" t="s">
        <v>589</v>
      </c>
      <c r="B243" s="124" t="s">
        <v>28</v>
      </c>
      <c r="C243" s="245" t="s">
        <v>70</v>
      </c>
      <c r="D243" s="113"/>
      <c r="E243" s="29"/>
      <c r="F243" s="29"/>
      <c r="G243" s="29"/>
      <c r="H243" s="29"/>
      <c r="I243" s="29"/>
      <c r="J243" s="29"/>
      <c r="K243" s="29">
        <v>1</v>
      </c>
      <c r="L243" s="29"/>
      <c r="M243" s="29"/>
      <c r="N243" s="29"/>
      <c r="O243" s="29"/>
      <c r="P243" s="29"/>
      <c r="Q243" s="112"/>
      <c r="R243" s="113">
        <f t="shared" si="106"/>
        <v>0</v>
      </c>
      <c r="S243" s="112">
        <f t="shared" si="108"/>
        <v>1</v>
      </c>
      <c r="T243" s="236">
        <f t="shared" si="107"/>
        <v>1</v>
      </c>
    </row>
    <row r="244" spans="1:20" ht="22.5" customHeight="1" thickTop="1" thickBot="1" x14ac:dyDescent="0.25">
      <c r="A244" s="97" t="s">
        <v>667</v>
      </c>
      <c r="B244" s="150"/>
      <c r="C244" s="244"/>
      <c r="D244" s="98">
        <f>SUM(D243)</f>
        <v>0</v>
      </c>
      <c r="E244" s="98">
        <f t="shared" ref="E244:Q244" si="112">SUM(E243)</f>
        <v>0</v>
      </c>
      <c r="F244" s="98">
        <f t="shared" si="112"/>
        <v>0</v>
      </c>
      <c r="G244" s="98">
        <f t="shared" si="112"/>
        <v>0</v>
      </c>
      <c r="H244" s="98">
        <f t="shared" si="112"/>
        <v>0</v>
      </c>
      <c r="I244" s="98">
        <f t="shared" si="112"/>
        <v>0</v>
      </c>
      <c r="J244" s="98">
        <f t="shared" si="112"/>
        <v>0</v>
      </c>
      <c r="K244" s="98">
        <f t="shared" si="112"/>
        <v>1</v>
      </c>
      <c r="L244" s="98">
        <f t="shared" si="112"/>
        <v>0</v>
      </c>
      <c r="M244" s="98">
        <f t="shared" si="112"/>
        <v>0</v>
      </c>
      <c r="N244" s="98">
        <f t="shared" si="112"/>
        <v>0</v>
      </c>
      <c r="O244" s="98">
        <f t="shared" si="112"/>
        <v>0</v>
      </c>
      <c r="P244" s="98">
        <f t="shared" si="112"/>
        <v>0</v>
      </c>
      <c r="Q244" s="117">
        <f t="shared" si="112"/>
        <v>0</v>
      </c>
      <c r="R244" s="98">
        <f>P244+N244+L244+J244+H244+F244+D244</f>
        <v>0</v>
      </c>
      <c r="S244" s="117">
        <f t="shared" si="108"/>
        <v>1</v>
      </c>
      <c r="T244" s="232">
        <f t="shared" si="107"/>
        <v>1</v>
      </c>
    </row>
    <row r="245" spans="1:20" ht="22.5" customHeight="1" thickTop="1" thickBot="1" x14ac:dyDescent="0.25">
      <c r="A245" s="111" t="s">
        <v>590</v>
      </c>
      <c r="B245" s="124" t="s">
        <v>28</v>
      </c>
      <c r="C245" s="243" t="s">
        <v>67</v>
      </c>
      <c r="D245" s="113"/>
      <c r="E245" s="29"/>
      <c r="F245" s="29">
        <v>1</v>
      </c>
      <c r="G245" s="29">
        <v>1</v>
      </c>
      <c r="H245" s="29"/>
      <c r="I245" s="29">
        <v>4</v>
      </c>
      <c r="J245" s="29"/>
      <c r="K245" s="29"/>
      <c r="L245" s="29"/>
      <c r="M245" s="29"/>
      <c r="N245" s="29"/>
      <c r="O245" s="29"/>
      <c r="P245" s="29"/>
      <c r="Q245" s="112"/>
      <c r="R245" s="113">
        <f t="shared" si="106"/>
        <v>1</v>
      </c>
      <c r="S245" s="112">
        <f t="shared" si="108"/>
        <v>5</v>
      </c>
      <c r="T245" s="236">
        <f t="shared" si="107"/>
        <v>6</v>
      </c>
    </row>
    <row r="246" spans="1:20" ht="22.5" customHeight="1" thickTop="1" thickBot="1" x14ac:dyDescent="0.25">
      <c r="A246" s="97" t="s">
        <v>668</v>
      </c>
      <c r="B246" s="150"/>
      <c r="C246" s="246"/>
      <c r="D246" s="98">
        <f>SUM(D245)</f>
        <v>0</v>
      </c>
      <c r="E246" s="98">
        <f t="shared" ref="E246:Q246" si="113">SUM(E245)</f>
        <v>0</v>
      </c>
      <c r="F246" s="98">
        <f t="shared" si="113"/>
        <v>1</v>
      </c>
      <c r="G246" s="98">
        <f t="shared" si="113"/>
        <v>1</v>
      </c>
      <c r="H246" s="98">
        <f t="shared" si="113"/>
        <v>0</v>
      </c>
      <c r="I246" s="98">
        <f t="shared" si="113"/>
        <v>4</v>
      </c>
      <c r="J246" s="98">
        <f t="shared" si="113"/>
        <v>0</v>
      </c>
      <c r="K246" s="98">
        <f t="shared" si="113"/>
        <v>0</v>
      </c>
      <c r="L246" s="98">
        <f t="shared" si="113"/>
        <v>0</v>
      </c>
      <c r="M246" s="98">
        <f t="shared" si="113"/>
        <v>0</v>
      </c>
      <c r="N246" s="98">
        <f t="shared" si="113"/>
        <v>0</v>
      </c>
      <c r="O246" s="98">
        <f t="shared" si="113"/>
        <v>0</v>
      </c>
      <c r="P246" s="98">
        <f t="shared" si="113"/>
        <v>0</v>
      </c>
      <c r="Q246" s="117">
        <f t="shared" si="113"/>
        <v>0</v>
      </c>
      <c r="R246" s="98">
        <f t="shared" si="106"/>
        <v>1</v>
      </c>
      <c r="S246" s="117">
        <f t="shared" si="108"/>
        <v>5</v>
      </c>
      <c r="T246" s="232">
        <f t="shared" si="107"/>
        <v>6</v>
      </c>
    </row>
    <row r="247" spans="1:20" ht="22.5" customHeight="1" thickTop="1" thickBot="1" x14ac:dyDescent="0.25">
      <c r="A247" s="111" t="s">
        <v>591</v>
      </c>
      <c r="B247" s="124"/>
      <c r="C247" s="243" t="s">
        <v>756</v>
      </c>
      <c r="D247" s="113"/>
      <c r="E247" s="29"/>
      <c r="F247" s="29">
        <v>2</v>
      </c>
      <c r="G247" s="29">
        <v>2</v>
      </c>
      <c r="H247" s="29"/>
      <c r="I247" s="29">
        <v>7</v>
      </c>
      <c r="J247" s="29">
        <v>3</v>
      </c>
      <c r="K247" s="29">
        <v>23</v>
      </c>
      <c r="L247" s="29">
        <v>2</v>
      </c>
      <c r="M247" s="29">
        <v>5</v>
      </c>
      <c r="N247" s="29"/>
      <c r="O247" s="29"/>
      <c r="P247" s="29"/>
      <c r="Q247" s="112"/>
      <c r="R247" s="113">
        <f t="shared" ref="R247" si="114">P247+N247+L247+J247+H247+F247+D247</f>
        <v>7</v>
      </c>
      <c r="S247" s="112">
        <f t="shared" ref="S247" si="115">Q247+O247+M247+K247+I247+G247+E247</f>
        <v>37</v>
      </c>
      <c r="T247" s="236">
        <f t="shared" ref="T247" si="116">S247+R247</f>
        <v>44</v>
      </c>
    </row>
    <row r="248" spans="1:20" ht="22.5" customHeight="1" thickTop="1" thickBot="1" x14ac:dyDescent="0.25">
      <c r="A248" s="97" t="s">
        <v>652</v>
      </c>
      <c r="B248" s="150"/>
      <c r="C248" s="246"/>
      <c r="D248" s="98">
        <f>SUM(D247)</f>
        <v>0</v>
      </c>
      <c r="E248" s="98">
        <f t="shared" ref="E248:Q248" si="117">SUM(E247)</f>
        <v>0</v>
      </c>
      <c r="F248" s="98">
        <f t="shared" si="117"/>
        <v>2</v>
      </c>
      <c r="G248" s="98">
        <f t="shared" si="117"/>
        <v>2</v>
      </c>
      <c r="H248" s="98">
        <f t="shared" si="117"/>
        <v>0</v>
      </c>
      <c r="I248" s="98">
        <f t="shared" si="117"/>
        <v>7</v>
      </c>
      <c r="J248" s="98">
        <f t="shared" si="117"/>
        <v>3</v>
      </c>
      <c r="K248" s="98">
        <f t="shared" si="117"/>
        <v>23</v>
      </c>
      <c r="L248" s="98">
        <f t="shared" si="117"/>
        <v>2</v>
      </c>
      <c r="M248" s="98">
        <f t="shared" si="117"/>
        <v>5</v>
      </c>
      <c r="N248" s="98">
        <f t="shared" si="117"/>
        <v>0</v>
      </c>
      <c r="O248" s="98">
        <f t="shared" si="117"/>
        <v>0</v>
      </c>
      <c r="P248" s="98">
        <f t="shared" si="117"/>
        <v>0</v>
      </c>
      <c r="Q248" s="117">
        <f t="shared" si="117"/>
        <v>0</v>
      </c>
      <c r="R248" s="98">
        <f t="shared" ref="R248" si="118">P248+N248+L248+J248+H248+F248+D248</f>
        <v>7</v>
      </c>
      <c r="S248" s="117">
        <f t="shared" ref="S248" si="119">Q248+O248+M248+K248+I248+G248+E248</f>
        <v>37</v>
      </c>
      <c r="T248" s="232">
        <f t="shared" ref="T248" si="120">S248+R248</f>
        <v>44</v>
      </c>
    </row>
    <row r="249" spans="1:20" ht="22.5" customHeight="1" thickTop="1" thickBot="1" x14ac:dyDescent="0.25">
      <c r="A249" s="111" t="s">
        <v>592</v>
      </c>
      <c r="B249" s="124"/>
      <c r="C249" s="243" t="s">
        <v>757</v>
      </c>
      <c r="D249" s="113"/>
      <c r="E249" s="29"/>
      <c r="F249" s="29"/>
      <c r="G249" s="29">
        <v>2</v>
      </c>
      <c r="H249" s="29"/>
      <c r="I249" s="29">
        <v>15</v>
      </c>
      <c r="J249" s="29">
        <v>2</v>
      </c>
      <c r="K249" s="29">
        <v>14</v>
      </c>
      <c r="L249" s="29">
        <v>4</v>
      </c>
      <c r="M249" s="29">
        <v>11</v>
      </c>
      <c r="N249" s="29"/>
      <c r="O249" s="29"/>
      <c r="P249" s="29"/>
      <c r="Q249" s="112"/>
      <c r="R249" s="113">
        <f t="shared" ref="R249:R251" si="121">P249+N249+L249+J249+H249+F249+D249</f>
        <v>6</v>
      </c>
      <c r="S249" s="112">
        <f t="shared" ref="S249:S251" si="122">Q249+O249+M249+K249+I249+G249+E249</f>
        <v>42</v>
      </c>
      <c r="T249" s="236">
        <f t="shared" ref="T249:T251" si="123">S249+R249</f>
        <v>48</v>
      </c>
    </row>
    <row r="250" spans="1:20" ht="22.5" customHeight="1" thickTop="1" thickBot="1" x14ac:dyDescent="0.25">
      <c r="A250" s="97" t="s">
        <v>669</v>
      </c>
      <c r="B250" s="150"/>
      <c r="C250" s="246"/>
      <c r="D250" s="98">
        <f>SUM(D249)</f>
        <v>0</v>
      </c>
      <c r="E250" s="98">
        <f t="shared" ref="E250:Q250" si="124">SUM(E249)</f>
        <v>0</v>
      </c>
      <c r="F250" s="98">
        <f t="shared" si="124"/>
        <v>0</v>
      </c>
      <c r="G250" s="98">
        <f t="shared" si="124"/>
        <v>2</v>
      </c>
      <c r="H250" s="98">
        <f t="shared" si="124"/>
        <v>0</v>
      </c>
      <c r="I250" s="98">
        <f t="shared" si="124"/>
        <v>15</v>
      </c>
      <c r="J250" s="98">
        <f t="shared" si="124"/>
        <v>2</v>
      </c>
      <c r="K250" s="98">
        <f t="shared" si="124"/>
        <v>14</v>
      </c>
      <c r="L250" s="98">
        <f t="shared" si="124"/>
        <v>4</v>
      </c>
      <c r="M250" s="98">
        <f t="shared" si="124"/>
        <v>11</v>
      </c>
      <c r="N250" s="98">
        <f t="shared" si="124"/>
        <v>0</v>
      </c>
      <c r="O250" s="98">
        <f t="shared" si="124"/>
        <v>0</v>
      </c>
      <c r="P250" s="98">
        <f t="shared" si="124"/>
        <v>0</v>
      </c>
      <c r="Q250" s="117">
        <f t="shared" si="124"/>
        <v>0</v>
      </c>
      <c r="R250" s="98">
        <f t="shared" ref="R250" si="125">P250+N250+L250+J250+H250+F250+D250</f>
        <v>6</v>
      </c>
      <c r="S250" s="117">
        <f t="shared" ref="S250" si="126">Q250+O250+M250+K250+I250+G250+E250</f>
        <v>42</v>
      </c>
      <c r="T250" s="232">
        <f t="shared" ref="T250" si="127">S250+R250</f>
        <v>48</v>
      </c>
    </row>
    <row r="251" spans="1:20" ht="22.5" customHeight="1" thickTop="1" thickBot="1" x14ac:dyDescent="0.25">
      <c r="A251" s="111" t="s">
        <v>593</v>
      </c>
      <c r="B251" s="124" t="s">
        <v>28</v>
      </c>
      <c r="C251" s="243" t="s">
        <v>758</v>
      </c>
      <c r="D251" s="113"/>
      <c r="E251" s="29"/>
      <c r="F251" s="29">
        <v>6</v>
      </c>
      <c r="G251" s="29">
        <v>3</v>
      </c>
      <c r="H251" s="29"/>
      <c r="I251" s="29"/>
      <c r="J251" s="29"/>
      <c r="K251" s="29"/>
      <c r="L251" s="29"/>
      <c r="M251" s="29"/>
      <c r="N251" s="29"/>
      <c r="O251" s="29"/>
      <c r="P251" s="29"/>
      <c r="Q251" s="112"/>
      <c r="R251" s="113">
        <f t="shared" si="121"/>
        <v>6</v>
      </c>
      <c r="S251" s="112">
        <f t="shared" si="122"/>
        <v>3</v>
      </c>
      <c r="T251" s="236">
        <f t="shared" si="123"/>
        <v>9</v>
      </c>
    </row>
    <row r="252" spans="1:20" ht="22.5" customHeight="1" thickTop="1" thickBot="1" x14ac:dyDescent="0.25">
      <c r="A252" s="97" t="s">
        <v>648</v>
      </c>
      <c r="B252" s="150"/>
      <c r="C252" s="246"/>
      <c r="D252" s="98">
        <f>SUM(D251)</f>
        <v>0</v>
      </c>
      <c r="E252" s="98">
        <f t="shared" ref="E252:Q252" si="128">SUM(E251)</f>
        <v>0</v>
      </c>
      <c r="F252" s="98">
        <f t="shared" si="128"/>
        <v>6</v>
      </c>
      <c r="G252" s="98">
        <f t="shared" si="128"/>
        <v>3</v>
      </c>
      <c r="H252" s="98">
        <f t="shared" si="128"/>
        <v>0</v>
      </c>
      <c r="I252" s="98">
        <f t="shared" si="128"/>
        <v>0</v>
      </c>
      <c r="J252" s="98">
        <f>SUM(J251)</f>
        <v>0</v>
      </c>
      <c r="K252" s="98">
        <f t="shared" si="128"/>
        <v>0</v>
      </c>
      <c r="L252" s="98">
        <f t="shared" si="128"/>
        <v>0</v>
      </c>
      <c r="M252" s="98">
        <f t="shared" si="128"/>
        <v>0</v>
      </c>
      <c r="N252" s="98">
        <f t="shared" si="128"/>
        <v>0</v>
      </c>
      <c r="O252" s="98">
        <f t="shared" si="128"/>
        <v>0</v>
      </c>
      <c r="P252" s="98">
        <f t="shared" si="128"/>
        <v>0</v>
      </c>
      <c r="Q252" s="117">
        <f t="shared" si="128"/>
        <v>0</v>
      </c>
      <c r="R252" s="98">
        <f t="shared" ref="R252:R253" si="129">P252+N252+L252+J252+H252+F252+D252</f>
        <v>6</v>
      </c>
      <c r="S252" s="117">
        <f t="shared" ref="S252:S253" si="130">Q252+O252+M252+K252+I252+G252+E252</f>
        <v>3</v>
      </c>
      <c r="T252" s="232">
        <f t="shared" ref="T252:T253" si="131">S252+R252</f>
        <v>9</v>
      </c>
    </row>
    <row r="253" spans="1:20" ht="22.5" customHeight="1" thickTop="1" thickBot="1" x14ac:dyDescent="0.25">
      <c r="A253" s="111" t="s">
        <v>594</v>
      </c>
      <c r="B253" s="124" t="s">
        <v>28</v>
      </c>
      <c r="C253" s="243" t="s">
        <v>759</v>
      </c>
      <c r="D253" s="113"/>
      <c r="E253" s="29"/>
      <c r="F253" s="29">
        <v>1</v>
      </c>
      <c r="G253" s="29">
        <v>76</v>
      </c>
      <c r="H253" s="29">
        <v>3</v>
      </c>
      <c r="I253" s="29">
        <v>259</v>
      </c>
      <c r="J253" s="29">
        <v>6</v>
      </c>
      <c r="K253" s="29">
        <v>576</v>
      </c>
      <c r="L253" s="29">
        <v>6</v>
      </c>
      <c r="M253" s="29">
        <v>141</v>
      </c>
      <c r="N253" s="29"/>
      <c r="O253" s="29"/>
      <c r="P253" s="29"/>
      <c r="Q253" s="112"/>
      <c r="R253" s="113">
        <f t="shared" si="129"/>
        <v>16</v>
      </c>
      <c r="S253" s="112">
        <f t="shared" si="130"/>
        <v>1052</v>
      </c>
      <c r="T253" s="236">
        <f t="shared" si="131"/>
        <v>1068</v>
      </c>
    </row>
    <row r="254" spans="1:20" ht="22.5" customHeight="1" thickTop="1" thickBot="1" x14ac:dyDescent="0.25">
      <c r="A254" s="97" t="s">
        <v>670</v>
      </c>
      <c r="B254" s="150"/>
      <c r="C254" s="246"/>
      <c r="D254" s="98">
        <f>SUM(D253)</f>
        <v>0</v>
      </c>
      <c r="E254" s="98">
        <f t="shared" ref="E254:Q254" si="132">SUM(E253)</f>
        <v>0</v>
      </c>
      <c r="F254" s="98">
        <f t="shared" si="132"/>
        <v>1</v>
      </c>
      <c r="G254" s="98">
        <f t="shared" si="132"/>
        <v>76</v>
      </c>
      <c r="H254" s="98">
        <f t="shared" si="132"/>
        <v>3</v>
      </c>
      <c r="I254" s="98">
        <f t="shared" si="132"/>
        <v>259</v>
      </c>
      <c r="J254" s="98">
        <f t="shared" si="132"/>
        <v>6</v>
      </c>
      <c r="K254" s="98">
        <f t="shared" si="132"/>
        <v>576</v>
      </c>
      <c r="L254" s="98">
        <f t="shared" si="132"/>
        <v>6</v>
      </c>
      <c r="M254" s="98">
        <f t="shared" si="132"/>
        <v>141</v>
      </c>
      <c r="N254" s="98">
        <f t="shared" si="132"/>
        <v>0</v>
      </c>
      <c r="O254" s="98">
        <f t="shared" si="132"/>
        <v>0</v>
      </c>
      <c r="P254" s="98">
        <f t="shared" si="132"/>
        <v>0</v>
      </c>
      <c r="Q254" s="117">
        <f t="shared" si="132"/>
        <v>0</v>
      </c>
      <c r="R254" s="98">
        <f>P254+N254+L254+J254+H254+F254+D254</f>
        <v>16</v>
      </c>
      <c r="S254" s="117">
        <f>Q254+O254+M254+K254+I254+G254+E254</f>
        <v>1052</v>
      </c>
      <c r="T254" s="232">
        <f>S254+R254</f>
        <v>1068</v>
      </c>
    </row>
    <row r="255" spans="1:20" ht="22.5" customHeight="1" thickTop="1" thickBot="1" x14ac:dyDescent="0.25">
      <c r="A255" s="111" t="s">
        <v>595</v>
      </c>
      <c r="B255" s="124" t="s">
        <v>28</v>
      </c>
      <c r="C255" s="243" t="s">
        <v>760</v>
      </c>
      <c r="D255" s="113"/>
      <c r="E255" s="29"/>
      <c r="F255" s="29">
        <v>2</v>
      </c>
      <c r="G255" s="29">
        <v>1</v>
      </c>
      <c r="H255" s="29">
        <v>6</v>
      </c>
      <c r="I255" s="29">
        <v>5</v>
      </c>
      <c r="J255" s="29">
        <v>1</v>
      </c>
      <c r="K255" s="29">
        <v>1</v>
      </c>
      <c r="L255" s="29"/>
      <c r="M255" s="29"/>
      <c r="N255" s="29"/>
      <c r="O255" s="29"/>
      <c r="P255" s="29"/>
      <c r="Q255" s="112"/>
      <c r="R255" s="113">
        <f t="shared" ref="R255:R257" si="133">P255+N255+L255+J255+H255+F255+D255</f>
        <v>9</v>
      </c>
      <c r="S255" s="112">
        <f t="shared" ref="S255:S257" si="134">Q255+O255+M255+K255+I255+G255+E255</f>
        <v>7</v>
      </c>
      <c r="T255" s="236">
        <f t="shared" ref="T255:T257" si="135">S255+R255</f>
        <v>16</v>
      </c>
    </row>
    <row r="256" spans="1:20" ht="22.5" customHeight="1" thickTop="1" thickBot="1" x14ac:dyDescent="0.25">
      <c r="A256" s="97" t="s">
        <v>671</v>
      </c>
      <c r="B256" s="150"/>
      <c r="C256" s="246"/>
      <c r="D256" s="98">
        <f>SUM(D255)</f>
        <v>0</v>
      </c>
      <c r="E256" s="98">
        <f t="shared" ref="E256:Q256" si="136">SUM(E255)</f>
        <v>0</v>
      </c>
      <c r="F256" s="98">
        <f t="shared" si="136"/>
        <v>2</v>
      </c>
      <c r="G256" s="98">
        <f t="shared" si="136"/>
        <v>1</v>
      </c>
      <c r="H256" s="98">
        <f t="shared" si="136"/>
        <v>6</v>
      </c>
      <c r="I256" s="98">
        <f t="shared" si="136"/>
        <v>5</v>
      </c>
      <c r="J256" s="98">
        <f t="shared" si="136"/>
        <v>1</v>
      </c>
      <c r="K256" s="98">
        <f t="shared" si="136"/>
        <v>1</v>
      </c>
      <c r="L256" s="98">
        <f t="shared" si="136"/>
        <v>0</v>
      </c>
      <c r="M256" s="98">
        <f t="shared" si="136"/>
        <v>0</v>
      </c>
      <c r="N256" s="98">
        <f t="shared" si="136"/>
        <v>0</v>
      </c>
      <c r="O256" s="98">
        <f t="shared" si="136"/>
        <v>0</v>
      </c>
      <c r="P256" s="98">
        <f t="shared" si="136"/>
        <v>0</v>
      </c>
      <c r="Q256" s="117">
        <f t="shared" si="136"/>
        <v>0</v>
      </c>
      <c r="R256" s="98">
        <f t="shared" si="133"/>
        <v>9</v>
      </c>
      <c r="S256" s="117">
        <f t="shared" si="134"/>
        <v>7</v>
      </c>
      <c r="T256" s="232">
        <f t="shared" si="135"/>
        <v>16</v>
      </c>
    </row>
    <row r="257" spans="1:20" ht="22.5" customHeight="1" thickTop="1" thickBot="1" x14ac:dyDescent="0.25">
      <c r="A257" s="111" t="s">
        <v>596</v>
      </c>
      <c r="B257" s="124" t="s">
        <v>28</v>
      </c>
      <c r="C257" s="243" t="s">
        <v>761</v>
      </c>
      <c r="D257" s="113"/>
      <c r="E257" s="29"/>
      <c r="F257" s="29">
        <v>1</v>
      </c>
      <c r="G257" s="29"/>
      <c r="H257" s="29"/>
      <c r="I257" s="29"/>
      <c r="J257" s="29">
        <v>3</v>
      </c>
      <c r="K257" s="29">
        <v>2</v>
      </c>
      <c r="L257" s="29"/>
      <c r="M257" s="29"/>
      <c r="N257" s="29"/>
      <c r="O257" s="29"/>
      <c r="P257" s="29"/>
      <c r="Q257" s="112"/>
      <c r="R257" s="113">
        <f t="shared" si="133"/>
        <v>4</v>
      </c>
      <c r="S257" s="112">
        <f t="shared" si="134"/>
        <v>2</v>
      </c>
      <c r="T257" s="236">
        <f t="shared" si="135"/>
        <v>6</v>
      </c>
    </row>
    <row r="258" spans="1:20" ht="22.5" customHeight="1" thickTop="1" thickBot="1" x14ac:dyDescent="0.25">
      <c r="A258" s="97" t="s">
        <v>654</v>
      </c>
      <c r="B258" s="150"/>
      <c r="C258" s="246"/>
      <c r="D258" s="98">
        <f>SUM(D257)</f>
        <v>0</v>
      </c>
      <c r="E258" s="98">
        <f t="shared" ref="E258:Q258" si="137">SUM(E257)</f>
        <v>0</v>
      </c>
      <c r="F258" s="98">
        <f t="shared" si="137"/>
        <v>1</v>
      </c>
      <c r="G258" s="98">
        <f t="shared" si="137"/>
        <v>0</v>
      </c>
      <c r="H258" s="98">
        <f t="shared" si="137"/>
        <v>0</v>
      </c>
      <c r="I258" s="98">
        <f t="shared" si="137"/>
        <v>0</v>
      </c>
      <c r="J258" s="98">
        <f t="shared" si="137"/>
        <v>3</v>
      </c>
      <c r="K258" s="98">
        <f t="shared" si="137"/>
        <v>2</v>
      </c>
      <c r="L258" s="98">
        <f t="shared" si="137"/>
        <v>0</v>
      </c>
      <c r="M258" s="98">
        <f t="shared" si="137"/>
        <v>0</v>
      </c>
      <c r="N258" s="98">
        <f t="shared" si="137"/>
        <v>0</v>
      </c>
      <c r="O258" s="98">
        <f t="shared" si="137"/>
        <v>0</v>
      </c>
      <c r="P258" s="98">
        <f t="shared" si="137"/>
        <v>0</v>
      </c>
      <c r="Q258" s="117">
        <f t="shared" si="137"/>
        <v>0</v>
      </c>
      <c r="R258" s="98">
        <f>P258+N258+L258+J258+H258+F258+D258</f>
        <v>4</v>
      </c>
      <c r="S258" s="117">
        <f>Q258+O258+M258+K258+I258+G258+E258</f>
        <v>2</v>
      </c>
      <c r="T258" s="232">
        <f>S258+R258</f>
        <v>6</v>
      </c>
    </row>
    <row r="259" spans="1:20" ht="45" customHeight="1" thickTop="1" thickBot="1" x14ac:dyDescent="0.25">
      <c r="A259" s="60" t="s">
        <v>117</v>
      </c>
      <c r="B259" s="148"/>
      <c r="C259" s="149"/>
      <c r="D259" s="60">
        <f t="shared" ref="D259:P259" si="138">SUM(D196+D209+D222+D225+D233+D238+D240+D242+D244+D246+D248+D250+D252+D254+D256+D258)</f>
        <v>5</v>
      </c>
      <c r="E259" s="60">
        <f t="shared" si="138"/>
        <v>40</v>
      </c>
      <c r="F259" s="60">
        <f>SUM(F196+F209+F222+F225+F233+F238+F240+F242+F244+F246+F248+F250+F252+F254+F256+F258)</f>
        <v>214</v>
      </c>
      <c r="G259" s="60">
        <f>SUM(G196+G209+G222+G225+G233+G238+G240+G242+G244+G246+G248+G250+G252+G254+G256+G258)</f>
        <v>342</v>
      </c>
      <c r="H259" s="60">
        <f t="shared" si="138"/>
        <v>97</v>
      </c>
      <c r="I259" s="60">
        <f>SUM(I196+I209+I222+I225+I233+I238+I240+I242+I244+I246+I248+I250+I252+I254+I256+I258)</f>
        <v>560</v>
      </c>
      <c r="J259" s="60">
        <f t="shared" si="138"/>
        <v>47</v>
      </c>
      <c r="K259" s="60">
        <f t="shared" si="138"/>
        <v>811</v>
      </c>
      <c r="L259" s="60">
        <f>SUM(L196+L209+L222+L225+L233+L238+L240+L242+L244+L246+L248+L250+L252+L254+L256+L258)</f>
        <v>28</v>
      </c>
      <c r="M259" s="60">
        <f t="shared" si="138"/>
        <v>212</v>
      </c>
      <c r="N259" s="60">
        <f t="shared" si="138"/>
        <v>2</v>
      </c>
      <c r="O259" s="60">
        <f t="shared" si="138"/>
        <v>13</v>
      </c>
      <c r="P259" s="60">
        <f t="shared" si="138"/>
        <v>3</v>
      </c>
      <c r="Q259" s="118">
        <f t="shared" ref="Q259:T259" si="139">SUM(Q196+Q209+Q222+Q225+Q233+Q238+Q240+Q242+Q244+Q246+Q248+Q250+Q252+Q254+Q256+Q258)</f>
        <v>6</v>
      </c>
      <c r="R259" s="60">
        <f t="shared" si="139"/>
        <v>396</v>
      </c>
      <c r="S259" s="60">
        <f>SUM(S196+S209+S222+S225+S233+S238+S240+S242+S244+S246+S248+S250+S252+S254+S256+S258)</f>
        <v>1984</v>
      </c>
      <c r="T259" s="60">
        <f t="shared" si="139"/>
        <v>2380</v>
      </c>
    </row>
    <row r="260" spans="1:20" ht="22.5" customHeight="1" thickTop="1" x14ac:dyDescent="0.2"/>
  </sheetData>
  <mergeCells count="206">
    <mergeCell ref="B163:C163"/>
    <mergeCell ref="B164:C164"/>
    <mergeCell ref="B175:C175"/>
    <mergeCell ref="B176:C176"/>
    <mergeCell ref="B158:C158"/>
    <mergeCell ref="B159:C159"/>
    <mergeCell ref="B160:C160"/>
    <mergeCell ref="B161:C161"/>
    <mergeCell ref="B170:C170"/>
    <mergeCell ref="B171:C171"/>
    <mergeCell ref="B172:C172"/>
    <mergeCell ref="B173:C173"/>
    <mergeCell ref="B174:C174"/>
    <mergeCell ref="B165:C165"/>
    <mergeCell ref="B166:C166"/>
    <mergeCell ref="B167:C167"/>
    <mergeCell ref="B168:C168"/>
    <mergeCell ref="B169:C169"/>
    <mergeCell ref="B226:B232"/>
    <mergeCell ref="B210:B221"/>
    <mergeCell ref="B197:B199"/>
    <mergeCell ref="B207:B208"/>
    <mergeCell ref="B223:B224"/>
    <mergeCell ref="A186:D186"/>
    <mergeCell ref="B177:C177"/>
    <mergeCell ref="B178:C178"/>
    <mergeCell ref="B179:C179"/>
    <mergeCell ref="B184:C184"/>
    <mergeCell ref="B185:C185"/>
    <mergeCell ref="B180:C180"/>
    <mergeCell ref="B181:C181"/>
    <mergeCell ref="B182:C182"/>
    <mergeCell ref="B183:C183"/>
    <mergeCell ref="B162:C162"/>
    <mergeCell ref="B153:C153"/>
    <mergeCell ref="B154:C154"/>
    <mergeCell ref="B155:C155"/>
    <mergeCell ref="B156:C156"/>
    <mergeCell ref="B157:C157"/>
    <mergeCell ref="B152:C152"/>
    <mergeCell ref="B122:C122"/>
    <mergeCell ref="B123:C123"/>
    <mergeCell ref="B124:C124"/>
    <mergeCell ref="B125:C125"/>
    <mergeCell ref="B130:C130"/>
    <mergeCell ref="B131:C131"/>
    <mergeCell ref="B132:C132"/>
    <mergeCell ref="B133:C133"/>
    <mergeCell ref="B134:C134"/>
    <mergeCell ref="B135:C135"/>
    <mergeCell ref="B136:C136"/>
    <mergeCell ref="B137:C137"/>
    <mergeCell ref="B138:C138"/>
    <mergeCell ref="B139:C139"/>
    <mergeCell ref="B140:C140"/>
    <mergeCell ref="B141:C141"/>
    <mergeCell ref="B142:C142"/>
    <mergeCell ref="B143:C143"/>
    <mergeCell ref="B144:C144"/>
    <mergeCell ref="B145:C145"/>
    <mergeCell ref="B146:C146"/>
    <mergeCell ref="B151:C151"/>
    <mergeCell ref="B147:C147"/>
    <mergeCell ref="B111:C111"/>
    <mergeCell ref="B112:C112"/>
    <mergeCell ref="B126:C126"/>
    <mergeCell ref="B127:C127"/>
    <mergeCell ref="B128:C128"/>
    <mergeCell ref="B117:C117"/>
    <mergeCell ref="B118:C118"/>
    <mergeCell ref="B119:C119"/>
    <mergeCell ref="B114:C114"/>
    <mergeCell ref="B115:C115"/>
    <mergeCell ref="B116:C116"/>
    <mergeCell ref="B113:C113"/>
    <mergeCell ref="B149:C149"/>
    <mergeCell ref="B150:C150"/>
    <mergeCell ref="B120:C120"/>
    <mergeCell ref="B121:C121"/>
    <mergeCell ref="B81:C81"/>
    <mergeCell ref="B82:C82"/>
    <mergeCell ref="B83:C83"/>
    <mergeCell ref="B84:C84"/>
    <mergeCell ref="B85:C85"/>
    <mergeCell ref="B86:C86"/>
    <mergeCell ref="B77:C77"/>
    <mergeCell ref="B78:C78"/>
    <mergeCell ref="B87:C87"/>
    <mergeCell ref="F5:T5"/>
    <mergeCell ref="B29:C29"/>
    <mergeCell ref="A8:A9"/>
    <mergeCell ref="B30:C30"/>
    <mergeCell ref="B31:C31"/>
    <mergeCell ref="B32:C32"/>
    <mergeCell ref="P8:Q8"/>
    <mergeCell ref="H8:I8"/>
    <mergeCell ref="J8:K8"/>
    <mergeCell ref="D8:E8"/>
    <mergeCell ref="F8:G8"/>
    <mergeCell ref="L8:M8"/>
    <mergeCell ref="N8:O8"/>
    <mergeCell ref="B10:C10"/>
    <mergeCell ref="B28:C28"/>
    <mergeCell ref="B8:C9"/>
    <mergeCell ref="R8:T8"/>
    <mergeCell ref="B11:C11"/>
    <mergeCell ref="B12:C12"/>
    <mergeCell ref="B13:C13"/>
    <mergeCell ref="B24:C24"/>
    <mergeCell ref="B25:C25"/>
    <mergeCell ref="B26:C26"/>
    <mergeCell ref="B27:C27"/>
    <mergeCell ref="F189:T189"/>
    <mergeCell ref="A192:A193"/>
    <mergeCell ref="B192:B193"/>
    <mergeCell ref="D192:E192"/>
    <mergeCell ref="F192:G192"/>
    <mergeCell ref="H192:I192"/>
    <mergeCell ref="J192:K192"/>
    <mergeCell ref="L192:M192"/>
    <mergeCell ref="N192:O192"/>
    <mergeCell ref="P192:Q192"/>
    <mergeCell ref="C192:C193"/>
    <mergeCell ref="R192:T192"/>
    <mergeCell ref="B14:C14"/>
    <mergeCell ref="B15:C15"/>
    <mergeCell ref="B16:C16"/>
    <mergeCell ref="B17:C17"/>
    <mergeCell ref="B18:C18"/>
    <mergeCell ref="B37:C37"/>
    <mergeCell ref="B19:C19"/>
    <mergeCell ref="B20:C20"/>
    <mergeCell ref="B21:C21"/>
    <mergeCell ref="B22:C22"/>
    <mergeCell ref="B42:C42"/>
    <mergeCell ref="B43:C43"/>
    <mergeCell ref="B44:C44"/>
    <mergeCell ref="B45:C45"/>
    <mergeCell ref="B58:C58"/>
    <mergeCell ref="B23:C23"/>
    <mergeCell ref="B34:C34"/>
    <mergeCell ref="B35:C35"/>
    <mergeCell ref="B36:C36"/>
    <mergeCell ref="B33:C33"/>
    <mergeCell ref="B38:C38"/>
    <mergeCell ref="B41:C41"/>
    <mergeCell ref="B39:C39"/>
    <mergeCell ref="B40:C40"/>
    <mergeCell ref="B51:C51"/>
    <mergeCell ref="B52:C52"/>
    <mergeCell ref="B53:C53"/>
    <mergeCell ref="B64:C64"/>
    <mergeCell ref="B63:C63"/>
    <mergeCell ref="B54:C54"/>
    <mergeCell ref="B55:C55"/>
    <mergeCell ref="B56:C56"/>
    <mergeCell ref="B57:C57"/>
    <mergeCell ref="B59:C59"/>
    <mergeCell ref="B148:C148"/>
    <mergeCell ref="B104:C104"/>
    <mergeCell ref="B105:C105"/>
    <mergeCell ref="B67:C67"/>
    <mergeCell ref="B68:C68"/>
    <mergeCell ref="B60:C60"/>
    <mergeCell ref="B61:C61"/>
    <mergeCell ref="B62:C62"/>
    <mergeCell ref="B65:C65"/>
    <mergeCell ref="B69:C69"/>
    <mergeCell ref="B70:C70"/>
    <mergeCell ref="B71:C71"/>
    <mergeCell ref="B76:C76"/>
    <mergeCell ref="B89:C89"/>
    <mergeCell ref="B90:C90"/>
    <mergeCell ref="B91:C91"/>
    <mergeCell ref="B92:C92"/>
    <mergeCell ref="B95:C95"/>
    <mergeCell ref="B96:C96"/>
    <mergeCell ref="B97:C97"/>
    <mergeCell ref="B98:C98"/>
    <mergeCell ref="B99:C99"/>
    <mergeCell ref="B100:C100"/>
    <mergeCell ref="B101:C101"/>
    <mergeCell ref="A3:G3"/>
    <mergeCell ref="B103:C103"/>
    <mergeCell ref="B94:C94"/>
    <mergeCell ref="B107:C107"/>
    <mergeCell ref="B106:C106"/>
    <mergeCell ref="B108:C108"/>
    <mergeCell ref="B109:C109"/>
    <mergeCell ref="B110:C110"/>
    <mergeCell ref="B129:C129"/>
    <mergeCell ref="B102:C102"/>
    <mergeCell ref="B66:C66"/>
    <mergeCell ref="B72:C72"/>
    <mergeCell ref="B73:C73"/>
    <mergeCell ref="B74:C74"/>
    <mergeCell ref="B75:C75"/>
    <mergeCell ref="B79:C79"/>
    <mergeCell ref="B80:C80"/>
    <mergeCell ref="B88:C88"/>
    <mergeCell ref="B93:C93"/>
    <mergeCell ref="B46:C46"/>
    <mergeCell ref="B47:C47"/>
    <mergeCell ref="B48:C48"/>
    <mergeCell ref="B49:C49"/>
    <mergeCell ref="B50:C50"/>
  </mergeCells>
  <printOptions horizontalCentered="1" verticalCentered="1"/>
  <pageMargins left="0" right="0" top="0" bottom="0" header="0" footer="0"/>
  <pageSetup paperSize="9" scale="1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4:G353"/>
  <sheetViews>
    <sheetView rightToLeft="1" workbookViewId="0">
      <selection activeCell="B344" sqref="B344"/>
    </sheetView>
  </sheetViews>
  <sheetFormatPr defaultRowHeight="14.25" x14ac:dyDescent="0.2"/>
  <cols>
    <col min="1" max="1" width="21.125" customWidth="1"/>
    <col min="2" max="2" width="33.875" customWidth="1"/>
    <col min="3" max="3" width="14.5" customWidth="1"/>
    <col min="4" max="4" width="15.875" customWidth="1"/>
    <col min="5" max="5" width="23.5" customWidth="1"/>
  </cols>
  <sheetData>
    <row r="4" spans="1:5" ht="27.75" x14ac:dyDescent="0.2">
      <c r="A4" s="383" t="s">
        <v>17</v>
      </c>
      <c r="B4" s="383"/>
      <c r="C4" s="383"/>
      <c r="D4" s="252"/>
      <c r="E4" s="252"/>
    </row>
    <row r="5" spans="1:5" ht="15" x14ac:dyDescent="0.25">
      <c r="A5" s="434"/>
      <c r="B5" s="434"/>
      <c r="C5" s="434"/>
      <c r="D5" s="434"/>
      <c r="E5" s="434"/>
    </row>
    <row r="6" spans="1:5" ht="20.25" x14ac:dyDescent="0.2">
      <c r="A6" s="17"/>
      <c r="B6" s="17"/>
      <c r="C6" s="17"/>
      <c r="D6" s="17"/>
      <c r="E6" s="17"/>
    </row>
    <row r="7" spans="1:5" ht="20.25" x14ac:dyDescent="0.2">
      <c r="A7" s="17"/>
      <c r="B7" s="17"/>
      <c r="C7" s="17"/>
      <c r="D7" s="17"/>
      <c r="E7" s="17"/>
    </row>
    <row r="8" spans="1:5" ht="20.25" x14ac:dyDescent="0.2">
      <c r="A8" s="17"/>
      <c r="B8" s="17"/>
      <c r="C8" s="17"/>
      <c r="D8" s="17"/>
      <c r="E8" s="17"/>
    </row>
    <row r="9" spans="1:5" ht="21" thickBot="1" x14ac:dyDescent="0.25">
      <c r="A9" s="17"/>
      <c r="B9" s="17"/>
      <c r="C9" s="17"/>
      <c r="D9" s="17"/>
      <c r="E9" s="17"/>
    </row>
    <row r="10" spans="1:5" ht="21.75" thickTop="1" thickBot="1" x14ac:dyDescent="0.25">
      <c r="A10" s="376" t="s">
        <v>1</v>
      </c>
      <c r="B10" s="376" t="s">
        <v>16</v>
      </c>
      <c r="C10" s="435" t="s">
        <v>803</v>
      </c>
      <c r="D10" s="435"/>
      <c r="E10" s="435"/>
    </row>
    <row r="11" spans="1:5" ht="22.5" thickTop="1" thickBot="1" x14ac:dyDescent="0.25">
      <c r="A11" s="376"/>
      <c r="B11" s="376"/>
      <c r="C11" s="43" t="s">
        <v>7</v>
      </c>
      <c r="D11" s="43" t="s">
        <v>5</v>
      </c>
      <c r="E11" s="44" t="s">
        <v>13</v>
      </c>
    </row>
    <row r="12" spans="1:5" ht="37.5" customHeight="1" thickTop="1" thickBot="1" x14ac:dyDescent="0.25">
      <c r="A12" s="126" t="s">
        <v>804</v>
      </c>
      <c r="B12" s="127" t="s">
        <v>59</v>
      </c>
      <c r="C12" s="51">
        <v>1</v>
      </c>
      <c r="D12" s="36">
        <v>0</v>
      </c>
      <c r="E12" s="51">
        <v>1</v>
      </c>
    </row>
    <row r="13" spans="1:5" ht="21.75" thickBot="1" x14ac:dyDescent="0.25">
      <c r="A13" s="128"/>
      <c r="B13" s="73" t="s">
        <v>805</v>
      </c>
      <c r="C13" s="52">
        <v>1</v>
      </c>
      <c r="D13" s="38">
        <v>1</v>
      </c>
      <c r="E13" s="52">
        <v>2</v>
      </c>
    </row>
    <row r="14" spans="1:5" ht="21.75" thickBot="1" x14ac:dyDescent="0.25">
      <c r="A14" s="127"/>
      <c r="B14" s="127" t="s">
        <v>60</v>
      </c>
      <c r="C14" s="53">
        <v>0</v>
      </c>
      <c r="D14" s="40">
        <v>1</v>
      </c>
      <c r="E14" s="53">
        <v>1</v>
      </c>
    </row>
    <row r="15" spans="1:5" ht="21.75" thickBot="1" x14ac:dyDescent="0.25">
      <c r="A15" s="127"/>
      <c r="B15" s="72" t="s">
        <v>806</v>
      </c>
      <c r="C15" s="52">
        <v>1</v>
      </c>
      <c r="D15" s="38">
        <v>0</v>
      </c>
      <c r="E15" s="52">
        <v>1</v>
      </c>
    </row>
    <row r="16" spans="1:5" ht="21.75" thickBot="1" x14ac:dyDescent="0.25">
      <c r="A16" s="128"/>
      <c r="B16" s="73" t="s">
        <v>61</v>
      </c>
      <c r="C16" s="52">
        <v>2</v>
      </c>
      <c r="D16" s="38">
        <v>1</v>
      </c>
      <c r="E16" s="52">
        <v>3</v>
      </c>
    </row>
    <row r="17" spans="1:5" ht="22.5" thickTop="1" thickBot="1" x14ac:dyDescent="0.25">
      <c r="A17" s="75" t="s">
        <v>807</v>
      </c>
      <c r="B17" s="75"/>
      <c r="C17" s="64">
        <f>SUM(C12:C16)</f>
        <v>5</v>
      </c>
      <c r="D17" s="64">
        <f>SUM(D12:D16)</f>
        <v>3</v>
      </c>
      <c r="E17" s="64">
        <f>SUM(E12:E16)</f>
        <v>8</v>
      </c>
    </row>
    <row r="18" spans="1:5" ht="22.5" thickTop="1" thickBot="1" x14ac:dyDescent="0.25">
      <c r="A18" s="126"/>
      <c r="B18" s="71" t="s">
        <v>58</v>
      </c>
      <c r="C18" s="51">
        <v>20</v>
      </c>
      <c r="D18" s="36">
        <v>30</v>
      </c>
      <c r="E18" s="166">
        <v>50</v>
      </c>
    </row>
    <row r="19" spans="1:5" ht="21.75" thickBot="1" x14ac:dyDescent="0.25">
      <c r="A19" s="127"/>
      <c r="B19" s="72" t="s">
        <v>29</v>
      </c>
      <c r="C19" s="52">
        <v>9</v>
      </c>
      <c r="D19" s="38">
        <v>1</v>
      </c>
      <c r="E19" s="167">
        <v>10</v>
      </c>
    </row>
    <row r="20" spans="1:5" ht="21.75" thickBot="1" x14ac:dyDescent="0.25">
      <c r="A20" s="128"/>
      <c r="B20" s="73" t="s">
        <v>30</v>
      </c>
      <c r="C20" s="53">
        <v>50</v>
      </c>
      <c r="D20" s="40">
        <v>10</v>
      </c>
      <c r="E20" s="226">
        <v>60</v>
      </c>
    </row>
    <row r="21" spans="1:5" ht="21.75" thickBot="1" x14ac:dyDescent="0.25">
      <c r="A21" s="127"/>
      <c r="B21" s="72" t="s">
        <v>59</v>
      </c>
      <c r="C21" s="52">
        <v>5</v>
      </c>
      <c r="D21" s="38">
        <v>2</v>
      </c>
      <c r="E21" s="167">
        <v>7</v>
      </c>
    </row>
    <row r="22" spans="1:5" ht="21.75" thickBot="1" x14ac:dyDescent="0.25">
      <c r="A22" s="127"/>
      <c r="B22" s="72" t="s">
        <v>393</v>
      </c>
      <c r="C22" s="52">
        <v>1</v>
      </c>
      <c r="D22" s="38">
        <v>0</v>
      </c>
      <c r="E22" s="167">
        <v>1</v>
      </c>
    </row>
    <row r="23" spans="1:5" ht="21.75" thickBot="1" x14ac:dyDescent="0.25">
      <c r="A23" s="128"/>
      <c r="B23" s="73" t="s">
        <v>805</v>
      </c>
      <c r="C23" s="53">
        <v>23</v>
      </c>
      <c r="D23" s="40">
        <v>5</v>
      </c>
      <c r="E23" s="226">
        <v>28</v>
      </c>
    </row>
    <row r="24" spans="1:5" ht="21.75" thickBot="1" x14ac:dyDescent="0.25">
      <c r="A24" s="127"/>
      <c r="B24" s="72" t="s">
        <v>60</v>
      </c>
      <c r="C24" s="52">
        <v>12</v>
      </c>
      <c r="D24" s="38">
        <v>1</v>
      </c>
      <c r="E24" s="167">
        <v>13</v>
      </c>
    </row>
    <row r="25" spans="1:5" ht="21.75" thickBot="1" x14ac:dyDescent="0.25">
      <c r="A25" s="127"/>
      <c r="B25" s="72" t="s">
        <v>806</v>
      </c>
      <c r="C25" s="52">
        <v>16</v>
      </c>
      <c r="D25" s="38">
        <v>12</v>
      </c>
      <c r="E25" s="167">
        <v>28</v>
      </c>
    </row>
    <row r="26" spans="1:5" ht="21.75" thickBot="1" x14ac:dyDescent="0.25">
      <c r="A26" s="127"/>
      <c r="B26" s="72" t="s">
        <v>399</v>
      </c>
      <c r="C26" s="52">
        <v>11</v>
      </c>
      <c r="D26" s="38">
        <v>2</v>
      </c>
      <c r="E26" s="167">
        <v>13</v>
      </c>
    </row>
    <row r="27" spans="1:5" ht="21.75" thickBot="1" x14ac:dyDescent="0.25">
      <c r="A27" s="128"/>
      <c r="B27" s="73" t="s">
        <v>61</v>
      </c>
      <c r="C27" s="53">
        <v>12</v>
      </c>
      <c r="D27" s="40">
        <v>16</v>
      </c>
      <c r="E27" s="226">
        <v>28</v>
      </c>
    </row>
    <row r="28" spans="1:5" ht="21.75" thickBot="1" x14ac:dyDescent="0.25">
      <c r="A28" s="127"/>
      <c r="B28" s="72" t="s">
        <v>808</v>
      </c>
      <c r="C28" s="52">
        <v>43</v>
      </c>
      <c r="D28" s="38">
        <v>18</v>
      </c>
      <c r="E28" s="167">
        <v>61</v>
      </c>
    </row>
    <row r="29" spans="1:5" ht="21.75" thickBot="1" x14ac:dyDescent="0.25">
      <c r="A29" s="128"/>
      <c r="B29" s="73" t="s">
        <v>62</v>
      </c>
      <c r="C29" s="53">
        <v>33</v>
      </c>
      <c r="D29" s="40">
        <v>5</v>
      </c>
      <c r="E29" s="226">
        <v>38</v>
      </c>
    </row>
    <row r="30" spans="1:5" ht="21.75" thickBot="1" x14ac:dyDescent="0.25">
      <c r="A30" s="128"/>
      <c r="B30" s="73" t="s">
        <v>809</v>
      </c>
      <c r="C30" s="53">
        <v>3</v>
      </c>
      <c r="D30" s="40">
        <v>11</v>
      </c>
      <c r="E30" s="226">
        <v>14</v>
      </c>
    </row>
    <row r="31" spans="1:5" ht="21.75" thickBot="1" x14ac:dyDescent="0.25">
      <c r="A31" s="127"/>
      <c r="B31" s="72" t="s">
        <v>810</v>
      </c>
      <c r="C31" s="52">
        <v>4</v>
      </c>
      <c r="D31" s="38">
        <v>2</v>
      </c>
      <c r="E31" s="167">
        <v>6</v>
      </c>
    </row>
    <row r="32" spans="1:5" ht="21.75" thickBot="1" x14ac:dyDescent="0.25">
      <c r="A32" s="133"/>
      <c r="B32" s="74" t="s">
        <v>811</v>
      </c>
      <c r="C32" s="56">
        <v>6</v>
      </c>
      <c r="D32" s="4">
        <v>2</v>
      </c>
      <c r="E32" s="253">
        <v>8</v>
      </c>
    </row>
    <row r="33" spans="1:5" ht="22.5" thickTop="1" thickBot="1" x14ac:dyDescent="0.25">
      <c r="A33" s="75" t="s">
        <v>812</v>
      </c>
      <c r="B33" s="64"/>
      <c r="C33" s="64">
        <v>248</v>
      </c>
      <c r="D33" s="64">
        <v>117</v>
      </c>
      <c r="E33" s="64">
        <v>365</v>
      </c>
    </row>
    <row r="34" spans="1:5" ht="22.5" thickTop="1" thickBot="1" x14ac:dyDescent="0.25">
      <c r="A34" s="127"/>
      <c r="B34" s="71" t="s">
        <v>58</v>
      </c>
      <c r="C34" s="53">
        <v>4</v>
      </c>
      <c r="D34" s="40">
        <v>10</v>
      </c>
      <c r="E34" s="226">
        <v>14</v>
      </c>
    </row>
    <row r="35" spans="1:5" ht="21.75" thickBot="1" x14ac:dyDescent="0.25">
      <c r="A35" s="128"/>
      <c r="B35" s="72" t="s">
        <v>29</v>
      </c>
      <c r="C35" s="52">
        <v>1</v>
      </c>
      <c r="D35" s="38">
        <v>1</v>
      </c>
      <c r="E35" s="167">
        <v>2</v>
      </c>
    </row>
    <row r="36" spans="1:5" ht="21.75" thickBot="1" x14ac:dyDescent="0.25">
      <c r="A36" s="127"/>
      <c r="B36" s="73" t="s">
        <v>30</v>
      </c>
      <c r="C36" s="52">
        <v>4</v>
      </c>
      <c r="D36" s="38">
        <v>1</v>
      </c>
      <c r="E36" s="167">
        <v>5</v>
      </c>
    </row>
    <row r="37" spans="1:5" ht="21.75" thickBot="1" x14ac:dyDescent="0.25">
      <c r="A37" s="128"/>
      <c r="B37" s="72" t="s">
        <v>59</v>
      </c>
      <c r="C37" s="53">
        <v>1</v>
      </c>
      <c r="D37" s="40">
        <v>0</v>
      </c>
      <c r="E37" s="226">
        <v>1</v>
      </c>
    </row>
    <row r="38" spans="1:5" ht="21.75" thickBot="1" x14ac:dyDescent="0.25">
      <c r="A38" s="128"/>
      <c r="B38" s="73" t="s">
        <v>805</v>
      </c>
      <c r="C38" s="52">
        <v>2</v>
      </c>
      <c r="D38" s="38">
        <v>1</v>
      </c>
      <c r="E38" s="167">
        <v>3</v>
      </c>
    </row>
    <row r="39" spans="1:5" ht="21.75" thickBot="1" x14ac:dyDescent="0.25">
      <c r="A39" s="127"/>
      <c r="B39" s="72" t="s">
        <v>60</v>
      </c>
      <c r="C39" s="52">
        <v>1</v>
      </c>
      <c r="D39" s="38">
        <v>0</v>
      </c>
      <c r="E39" s="167">
        <v>1</v>
      </c>
    </row>
    <row r="40" spans="1:5" ht="21.75" thickBot="1" x14ac:dyDescent="0.25">
      <c r="A40" s="128"/>
      <c r="B40" s="72" t="s">
        <v>806</v>
      </c>
      <c r="C40" s="53">
        <v>2</v>
      </c>
      <c r="D40" s="40">
        <v>1</v>
      </c>
      <c r="E40" s="226">
        <v>3</v>
      </c>
    </row>
    <row r="41" spans="1:5" ht="21.75" thickBot="1" x14ac:dyDescent="0.25">
      <c r="A41" s="128"/>
      <c r="B41" s="73" t="s">
        <v>61</v>
      </c>
      <c r="C41" s="53">
        <v>3</v>
      </c>
      <c r="D41" s="40">
        <v>4</v>
      </c>
      <c r="E41" s="226">
        <v>7</v>
      </c>
    </row>
    <row r="42" spans="1:5" ht="21.75" thickBot="1" x14ac:dyDescent="0.25">
      <c r="A42" s="127"/>
      <c r="B42" s="73" t="s">
        <v>809</v>
      </c>
      <c r="C42" s="56">
        <v>1</v>
      </c>
      <c r="D42" s="4">
        <v>1</v>
      </c>
      <c r="E42" s="253">
        <v>2</v>
      </c>
    </row>
    <row r="43" spans="1:5" ht="21.75" thickBot="1" x14ac:dyDescent="0.25">
      <c r="A43" s="127"/>
      <c r="B43" s="74" t="s">
        <v>811</v>
      </c>
      <c r="C43" s="52">
        <v>4</v>
      </c>
      <c r="D43" s="38">
        <v>4</v>
      </c>
      <c r="E43" s="167">
        <v>8</v>
      </c>
    </row>
    <row r="44" spans="1:5" ht="21.75" thickBot="1" x14ac:dyDescent="0.25">
      <c r="A44" s="128"/>
      <c r="B44" s="128" t="s">
        <v>813</v>
      </c>
      <c r="C44" s="52">
        <v>2</v>
      </c>
      <c r="D44" s="38">
        <v>5</v>
      </c>
      <c r="E44" s="167">
        <v>7</v>
      </c>
    </row>
    <row r="45" spans="1:5" ht="22.5" thickTop="1" thickBot="1" x14ac:dyDescent="0.25">
      <c r="A45" s="64" t="s">
        <v>814</v>
      </c>
      <c r="B45" s="64"/>
      <c r="C45" s="64">
        <v>25</v>
      </c>
      <c r="D45" s="64">
        <v>28</v>
      </c>
      <c r="E45" s="64">
        <v>53</v>
      </c>
    </row>
    <row r="46" spans="1:5" ht="22.5" thickTop="1" thickBot="1" x14ac:dyDescent="0.25">
      <c r="A46" s="128"/>
      <c r="B46" s="128"/>
      <c r="C46" s="128"/>
      <c r="D46" s="128"/>
      <c r="E46" s="128"/>
    </row>
    <row r="47" spans="1:5" ht="22.5" thickTop="1" thickBot="1" x14ac:dyDescent="0.25">
      <c r="A47" s="130" t="s">
        <v>631</v>
      </c>
      <c r="B47" s="75"/>
      <c r="C47" s="49">
        <v>278</v>
      </c>
      <c r="D47" s="64">
        <v>148</v>
      </c>
      <c r="E47" s="170">
        <f>SUM(C47:D47)</f>
        <v>426</v>
      </c>
    </row>
    <row r="48" spans="1:5" ht="22.5" thickTop="1" thickBot="1" x14ac:dyDescent="0.25">
      <c r="A48" s="127"/>
      <c r="B48" s="127"/>
      <c r="C48" s="52"/>
      <c r="D48" s="38"/>
      <c r="E48" s="167"/>
    </row>
    <row r="49" spans="1:5" ht="21.75" thickBot="1" x14ac:dyDescent="0.25">
      <c r="A49" s="131" t="s">
        <v>525</v>
      </c>
      <c r="B49" s="76" t="s">
        <v>53</v>
      </c>
      <c r="C49" s="53">
        <v>14</v>
      </c>
      <c r="D49" s="40">
        <v>124</v>
      </c>
      <c r="E49" s="226">
        <v>138</v>
      </c>
    </row>
    <row r="50" spans="1:5" ht="21.75" thickBot="1" x14ac:dyDescent="0.25">
      <c r="A50" s="128"/>
      <c r="B50" s="73" t="s">
        <v>54</v>
      </c>
      <c r="C50" s="52"/>
      <c r="D50" s="38">
        <v>48</v>
      </c>
      <c r="E50" s="167">
        <v>48</v>
      </c>
    </row>
    <row r="51" spans="1:5" ht="21.75" thickBot="1" x14ac:dyDescent="0.25">
      <c r="A51" s="127"/>
      <c r="B51" s="72" t="s">
        <v>815</v>
      </c>
      <c r="C51" s="52">
        <v>1</v>
      </c>
      <c r="D51" s="38">
        <v>15</v>
      </c>
      <c r="E51" s="167">
        <v>16</v>
      </c>
    </row>
    <row r="52" spans="1:5" ht="21.75" thickBot="1" x14ac:dyDescent="0.25">
      <c r="A52" s="128"/>
      <c r="B52" s="73" t="s">
        <v>816</v>
      </c>
      <c r="C52" s="52">
        <v>3</v>
      </c>
      <c r="D52" s="38">
        <v>29</v>
      </c>
      <c r="E52" s="167">
        <v>32</v>
      </c>
    </row>
    <row r="53" spans="1:5" ht="21.75" thickBot="1" x14ac:dyDescent="0.25">
      <c r="A53" s="127"/>
      <c r="B53" s="72" t="s">
        <v>55</v>
      </c>
      <c r="C53" s="53">
        <v>10</v>
      </c>
      <c r="D53" s="40">
        <v>20</v>
      </c>
      <c r="E53" s="226">
        <v>30</v>
      </c>
    </row>
    <row r="54" spans="1:5" ht="21.75" thickBot="1" x14ac:dyDescent="0.25">
      <c r="A54" s="128"/>
      <c r="B54" s="73" t="s">
        <v>56</v>
      </c>
      <c r="C54" s="52">
        <v>11</v>
      </c>
      <c r="D54" s="38">
        <v>40</v>
      </c>
      <c r="E54" s="167">
        <v>51</v>
      </c>
    </row>
    <row r="55" spans="1:5" ht="21.75" thickBot="1" x14ac:dyDescent="0.25">
      <c r="A55" s="127"/>
      <c r="B55" s="72" t="s">
        <v>817</v>
      </c>
      <c r="C55" s="52">
        <v>7</v>
      </c>
      <c r="D55" s="38">
        <v>52</v>
      </c>
      <c r="E55" s="167">
        <v>59</v>
      </c>
    </row>
    <row r="56" spans="1:5" ht="21.75" thickBot="1" x14ac:dyDescent="0.25">
      <c r="A56" s="128"/>
      <c r="B56" s="73" t="s">
        <v>818</v>
      </c>
      <c r="C56" s="52"/>
      <c r="D56" s="38">
        <v>13</v>
      </c>
      <c r="E56" s="167">
        <v>13</v>
      </c>
    </row>
    <row r="57" spans="1:5" ht="21.75" thickBot="1" x14ac:dyDescent="0.25">
      <c r="A57" s="127"/>
      <c r="B57" s="72" t="s">
        <v>819</v>
      </c>
      <c r="C57" s="53">
        <v>22</v>
      </c>
      <c r="D57" s="40">
        <v>12</v>
      </c>
      <c r="E57" s="226">
        <v>34</v>
      </c>
    </row>
    <row r="58" spans="1:5" ht="34.5" customHeight="1" thickBot="1" x14ac:dyDescent="0.25">
      <c r="A58" s="128"/>
      <c r="B58" s="73" t="s">
        <v>820</v>
      </c>
      <c r="C58" s="52">
        <v>31</v>
      </c>
      <c r="D58" s="38">
        <v>2</v>
      </c>
      <c r="E58" s="167">
        <v>33</v>
      </c>
    </row>
    <row r="59" spans="1:5" ht="34.5" customHeight="1" thickBot="1" x14ac:dyDescent="0.25">
      <c r="A59" s="127"/>
      <c r="B59" s="72" t="s">
        <v>821</v>
      </c>
      <c r="C59" s="52">
        <v>3</v>
      </c>
      <c r="D59" s="38">
        <v>9</v>
      </c>
      <c r="E59" s="167">
        <v>12</v>
      </c>
    </row>
    <row r="60" spans="1:5" ht="34.5" customHeight="1" thickBot="1" x14ac:dyDescent="0.25">
      <c r="A60" s="129"/>
      <c r="B60" s="74" t="s">
        <v>822</v>
      </c>
      <c r="C60" s="52">
        <v>8</v>
      </c>
      <c r="D60" s="38">
        <v>6</v>
      </c>
      <c r="E60" s="167">
        <v>14</v>
      </c>
    </row>
    <row r="61" spans="1:5" ht="22.5" thickTop="1" thickBot="1" x14ac:dyDescent="0.25">
      <c r="A61" s="130" t="s">
        <v>823</v>
      </c>
      <c r="B61" s="130"/>
      <c r="C61" s="49">
        <f>SUM(C49:C60)</f>
        <v>110</v>
      </c>
      <c r="D61" s="49">
        <f>SUM(D49:D60)</f>
        <v>370</v>
      </c>
      <c r="E61" s="49">
        <f>SUM(E49:E60)</f>
        <v>480</v>
      </c>
    </row>
    <row r="62" spans="1:5" ht="22.5" thickTop="1" thickBot="1" x14ac:dyDescent="0.25">
      <c r="A62" s="127"/>
      <c r="B62" s="127" t="s">
        <v>53</v>
      </c>
      <c r="C62" s="53">
        <v>1</v>
      </c>
      <c r="D62" s="53">
        <v>8</v>
      </c>
      <c r="E62" s="53">
        <v>9</v>
      </c>
    </row>
    <row r="63" spans="1:5" ht="21.75" thickBot="1" x14ac:dyDescent="0.25">
      <c r="A63" s="128"/>
      <c r="B63" s="73" t="s">
        <v>54</v>
      </c>
      <c r="C63" s="52">
        <v>0</v>
      </c>
      <c r="D63" s="52">
        <v>3</v>
      </c>
      <c r="E63" s="52">
        <v>3</v>
      </c>
    </row>
    <row r="64" spans="1:5" ht="21.75" thickBot="1" x14ac:dyDescent="0.25">
      <c r="A64" s="127"/>
      <c r="B64" s="127" t="s">
        <v>56</v>
      </c>
      <c r="C64" s="53">
        <v>0</v>
      </c>
      <c r="D64" s="53">
        <v>2</v>
      </c>
      <c r="E64" s="53">
        <v>2</v>
      </c>
    </row>
    <row r="65" spans="1:5" ht="21.75" thickBot="1" x14ac:dyDescent="0.25">
      <c r="A65" s="128"/>
      <c r="B65" s="128" t="s">
        <v>817</v>
      </c>
      <c r="C65" s="52">
        <v>1</v>
      </c>
      <c r="D65" s="52">
        <v>2</v>
      </c>
      <c r="E65" s="52">
        <v>3</v>
      </c>
    </row>
    <row r="66" spans="1:5" ht="21.75" thickBot="1" x14ac:dyDescent="0.25">
      <c r="A66" s="127"/>
      <c r="B66" s="127" t="s">
        <v>818</v>
      </c>
      <c r="C66" s="53">
        <v>0</v>
      </c>
      <c r="D66" s="53">
        <v>2</v>
      </c>
      <c r="E66" s="53">
        <v>2</v>
      </c>
    </row>
    <row r="67" spans="1:5" ht="21.75" thickBot="1" x14ac:dyDescent="0.25">
      <c r="A67" s="128"/>
      <c r="B67" s="128" t="s">
        <v>819</v>
      </c>
      <c r="C67" s="52">
        <v>1</v>
      </c>
      <c r="D67" s="52">
        <v>0</v>
      </c>
      <c r="E67" s="52">
        <v>1</v>
      </c>
    </row>
    <row r="68" spans="1:5" ht="22.5" thickTop="1" thickBot="1" x14ac:dyDescent="0.25">
      <c r="A68" s="130" t="s">
        <v>824</v>
      </c>
      <c r="B68" s="130"/>
      <c r="C68" s="49">
        <v>3</v>
      </c>
      <c r="D68" s="49">
        <v>17</v>
      </c>
      <c r="E68" s="49">
        <v>20</v>
      </c>
    </row>
    <row r="69" spans="1:5" ht="45" customHeight="1" thickTop="1" thickBot="1" x14ac:dyDescent="0.25">
      <c r="A69" s="128"/>
      <c r="B69" s="73" t="s">
        <v>820</v>
      </c>
      <c r="C69" s="53">
        <v>1</v>
      </c>
      <c r="D69" s="53">
        <v>3</v>
      </c>
      <c r="E69" s="53">
        <v>4</v>
      </c>
    </row>
    <row r="70" spans="1:5" ht="20.25" customHeight="1" thickBot="1" x14ac:dyDescent="0.25">
      <c r="A70" s="127"/>
      <c r="B70" s="72" t="s">
        <v>821</v>
      </c>
      <c r="C70" s="52">
        <v>0</v>
      </c>
      <c r="D70" s="52">
        <v>4</v>
      </c>
      <c r="E70" s="52">
        <v>4</v>
      </c>
    </row>
    <row r="71" spans="1:5" ht="31.5" customHeight="1" thickBot="1" x14ac:dyDescent="0.25">
      <c r="A71" s="128"/>
      <c r="B71" s="74" t="s">
        <v>822</v>
      </c>
      <c r="C71" s="53">
        <v>1</v>
      </c>
      <c r="D71" s="53">
        <v>0</v>
      </c>
      <c r="E71" s="53">
        <v>1</v>
      </c>
    </row>
    <row r="72" spans="1:5" ht="22.5" thickTop="1" thickBot="1" x14ac:dyDescent="0.25">
      <c r="A72" s="130" t="s">
        <v>814</v>
      </c>
      <c r="B72" s="130"/>
      <c r="C72" s="49">
        <v>2</v>
      </c>
      <c r="D72" s="49">
        <v>7</v>
      </c>
      <c r="E72" s="49">
        <v>9</v>
      </c>
    </row>
    <row r="73" spans="1:5" ht="22.5" thickTop="1" thickBot="1" x14ac:dyDescent="0.25">
      <c r="A73" s="128"/>
      <c r="B73" s="128"/>
      <c r="C73" s="128"/>
      <c r="D73" s="128"/>
      <c r="E73" s="128"/>
    </row>
    <row r="74" spans="1:5" ht="22.5" thickTop="1" thickBot="1" x14ac:dyDescent="0.25">
      <c r="A74" s="49" t="s">
        <v>825</v>
      </c>
      <c r="B74" s="49"/>
      <c r="C74" s="49">
        <f>C72+C68+C61</f>
        <v>115</v>
      </c>
      <c r="D74" s="49">
        <f>D72+D68+D61</f>
        <v>394</v>
      </c>
      <c r="E74" s="49">
        <f>SUM(C74:D74)</f>
        <v>509</v>
      </c>
    </row>
    <row r="75" spans="1:5" ht="22.5" thickTop="1" thickBot="1" x14ac:dyDescent="0.25">
      <c r="A75" s="128"/>
      <c r="B75" s="128"/>
      <c r="C75" s="128"/>
      <c r="D75" s="128"/>
      <c r="E75" s="128"/>
    </row>
    <row r="76" spans="1:5" ht="21.75" thickBot="1" x14ac:dyDescent="0.25">
      <c r="A76" s="132" t="s">
        <v>826</v>
      </c>
      <c r="B76" s="72" t="s">
        <v>827</v>
      </c>
      <c r="C76" s="52">
        <v>0</v>
      </c>
      <c r="D76" s="52">
        <v>4</v>
      </c>
      <c r="E76" s="52">
        <v>4</v>
      </c>
    </row>
    <row r="77" spans="1:5" ht="21.75" thickBot="1" x14ac:dyDescent="0.25">
      <c r="A77" s="127"/>
      <c r="B77" s="73" t="s">
        <v>50</v>
      </c>
      <c r="C77" s="52">
        <v>0</v>
      </c>
      <c r="D77" s="52">
        <v>2</v>
      </c>
      <c r="E77" s="52">
        <v>2</v>
      </c>
    </row>
    <row r="78" spans="1:5" ht="21.75" thickBot="1" x14ac:dyDescent="0.25">
      <c r="A78" s="128"/>
      <c r="B78" s="72" t="s">
        <v>828</v>
      </c>
      <c r="C78" s="52">
        <v>0</v>
      </c>
      <c r="D78" s="52">
        <v>2</v>
      </c>
      <c r="E78" s="52">
        <v>2</v>
      </c>
    </row>
    <row r="79" spans="1:5" ht="21.75" thickBot="1" x14ac:dyDescent="0.25">
      <c r="A79" s="127"/>
      <c r="B79" s="73" t="s">
        <v>829</v>
      </c>
      <c r="C79" s="52">
        <v>1</v>
      </c>
      <c r="D79" s="52">
        <v>0</v>
      </c>
      <c r="E79" s="52">
        <v>1</v>
      </c>
    </row>
    <row r="80" spans="1:5" ht="21.75" thickBot="1" x14ac:dyDescent="0.25">
      <c r="A80" s="128"/>
      <c r="B80" s="73" t="s">
        <v>830</v>
      </c>
      <c r="C80" s="52">
        <v>1</v>
      </c>
      <c r="D80" s="52">
        <v>0</v>
      </c>
      <c r="E80" s="52">
        <v>1</v>
      </c>
    </row>
    <row r="81" spans="1:5" ht="21.75" thickBot="1" x14ac:dyDescent="0.25">
      <c r="A81" s="128"/>
      <c r="B81" s="73"/>
      <c r="C81" s="52"/>
      <c r="D81" s="52"/>
      <c r="E81" s="52"/>
    </row>
    <row r="82" spans="1:5" ht="22.5" thickTop="1" thickBot="1" x14ac:dyDescent="0.25">
      <c r="A82" s="49" t="s">
        <v>807</v>
      </c>
      <c r="B82" s="49"/>
      <c r="C82" s="49">
        <f>SUM(C76:C81)</f>
        <v>2</v>
      </c>
      <c r="D82" s="49">
        <f>SUM(D76:D81)</f>
        <v>8</v>
      </c>
      <c r="E82" s="49">
        <f>SUM(E76:E81)</f>
        <v>10</v>
      </c>
    </row>
    <row r="83" spans="1:5" ht="22.5" thickTop="1" thickBot="1" x14ac:dyDescent="0.25">
      <c r="A83" s="128"/>
      <c r="B83" s="77" t="s">
        <v>831</v>
      </c>
      <c r="C83" s="53">
        <v>5</v>
      </c>
      <c r="D83" s="53">
        <v>8</v>
      </c>
      <c r="E83" s="53">
        <v>13</v>
      </c>
    </row>
    <row r="84" spans="1:5" ht="21.75" thickBot="1" x14ac:dyDescent="0.25">
      <c r="A84" s="127"/>
      <c r="B84" s="72" t="s">
        <v>832</v>
      </c>
      <c r="C84" s="52">
        <v>17</v>
      </c>
      <c r="D84" s="52">
        <v>12</v>
      </c>
      <c r="E84" s="52">
        <v>29</v>
      </c>
    </row>
    <row r="85" spans="1:5" ht="21.75" thickBot="1" x14ac:dyDescent="0.25">
      <c r="A85" s="128"/>
      <c r="B85" s="73" t="s">
        <v>49</v>
      </c>
      <c r="C85" s="53">
        <v>28</v>
      </c>
      <c r="D85" s="53">
        <v>15</v>
      </c>
      <c r="E85" s="53">
        <v>43</v>
      </c>
    </row>
    <row r="86" spans="1:5" ht="21.75" thickBot="1" x14ac:dyDescent="0.25">
      <c r="A86" s="127"/>
      <c r="B86" s="72" t="s">
        <v>833</v>
      </c>
      <c r="C86" s="52">
        <v>17</v>
      </c>
      <c r="D86" s="52">
        <v>13</v>
      </c>
      <c r="E86" s="52">
        <v>30</v>
      </c>
    </row>
    <row r="87" spans="1:5" ht="21.75" thickBot="1" x14ac:dyDescent="0.25">
      <c r="A87" s="128"/>
      <c r="B87" s="73" t="s">
        <v>834</v>
      </c>
      <c r="C87" s="53">
        <v>5</v>
      </c>
      <c r="D87" s="53">
        <v>16</v>
      </c>
      <c r="E87" s="53">
        <v>21</v>
      </c>
    </row>
    <row r="88" spans="1:5" ht="21.75" thickBot="1" x14ac:dyDescent="0.25">
      <c r="A88" s="127"/>
      <c r="B88" s="72" t="s">
        <v>827</v>
      </c>
      <c r="C88" s="52">
        <v>23</v>
      </c>
      <c r="D88" s="52">
        <v>13</v>
      </c>
      <c r="E88" s="52">
        <v>36</v>
      </c>
    </row>
    <row r="89" spans="1:5" ht="21.75" thickBot="1" x14ac:dyDescent="0.25">
      <c r="A89" s="128"/>
      <c r="B89" s="73" t="s">
        <v>50</v>
      </c>
      <c r="C89" s="53">
        <v>14</v>
      </c>
      <c r="D89" s="53">
        <v>8</v>
      </c>
      <c r="E89" s="53">
        <v>22</v>
      </c>
    </row>
    <row r="90" spans="1:5" ht="21.75" thickBot="1" x14ac:dyDescent="0.25">
      <c r="A90" s="127"/>
      <c r="B90" s="72" t="s">
        <v>828</v>
      </c>
      <c r="C90" s="52">
        <v>13</v>
      </c>
      <c r="D90" s="52">
        <v>7</v>
      </c>
      <c r="E90" s="52">
        <v>20</v>
      </c>
    </row>
    <row r="91" spans="1:5" ht="21.75" thickBot="1" x14ac:dyDescent="0.25">
      <c r="A91" s="128"/>
      <c r="B91" s="73" t="s">
        <v>829</v>
      </c>
      <c r="C91" s="53">
        <v>12</v>
      </c>
      <c r="D91" s="53">
        <v>8</v>
      </c>
      <c r="E91" s="53">
        <v>20</v>
      </c>
    </row>
    <row r="92" spans="1:5" ht="21.75" thickBot="1" x14ac:dyDescent="0.25">
      <c r="A92" s="127"/>
      <c r="B92" s="72" t="s">
        <v>835</v>
      </c>
      <c r="C92" s="52">
        <v>14</v>
      </c>
      <c r="D92" s="52">
        <v>4</v>
      </c>
      <c r="E92" s="52">
        <v>18</v>
      </c>
    </row>
    <row r="93" spans="1:5" ht="21.75" thickBot="1" x14ac:dyDescent="0.25">
      <c r="A93" s="128"/>
      <c r="B93" s="73" t="s">
        <v>830</v>
      </c>
      <c r="C93" s="53">
        <v>46</v>
      </c>
      <c r="D93" s="53">
        <v>6</v>
      </c>
      <c r="E93" s="53">
        <v>52</v>
      </c>
    </row>
    <row r="94" spans="1:5" ht="21.75" thickBot="1" x14ac:dyDescent="0.25">
      <c r="A94" s="127"/>
      <c r="B94" s="78" t="s">
        <v>836</v>
      </c>
      <c r="C94" s="52">
        <v>3</v>
      </c>
      <c r="D94" s="52">
        <v>1</v>
      </c>
      <c r="E94" s="52">
        <v>4</v>
      </c>
    </row>
    <row r="95" spans="1:5" ht="21.75" thickBot="1" x14ac:dyDescent="0.25">
      <c r="A95" s="128"/>
      <c r="B95" s="128" t="s">
        <v>837</v>
      </c>
      <c r="C95" s="53">
        <v>3</v>
      </c>
      <c r="D95" s="53">
        <v>0</v>
      </c>
      <c r="E95" s="53">
        <v>3</v>
      </c>
    </row>
    <row r="96" spans="1:5" ht="21.75" thickBot="1" x14ac:dyDescent="0.25">
      <c r="A96" s="127"/>
      <c r="B96" s="127" t="s">
        <v>838</v>
      </c>
      <c r="C96" s="52">
        <v>4</v>
      </c>
      <c r="D96" s="52">
        <v>2</v>
      </c>
      <c r="E96" s="52">
        <v>6</v>
      </c>
    </row>
    <row r="97" spans="1:5" ht="22.5" thickTop="1" thickBot="1" x14ac:dyDescent="0.25">
      <c r="A97" s="49" t="s">
        <v>839</v>
      </c>
      <c r="B97" s="49"/>
      <c r="C97" s="49">
        <f>SUM(C83:C96)</f>
        <v>204</v>
      </c>
      <c r="D97" s="49">
        <f>SUM(D83:D96)</f>
        <v>113</v>
      </c>
      <c r="E97" s="49">
        <f>SUM(E83:E96)</f>
        <v>317</v>
      </c>
    </row>
    <row r="98" spans="1:5" ht="22.5" thickTop="1" thickBot="1" x14ac:dyDescent="0.25">
      <c r="A98" s="128"/>
      <c r="B98" s="77" t="s">
        <v>831</v>
      </c>
      <c r="C98" s="53">
        <v>1</v>
      </c>
      <c r="D98" s="53">
        <v>5</v>
      </c>
      <c r="E98" s="53">
        <v>6</v>
      </c>
    </row>
    <row r="99" spans="1:5" ht="21.75" thickBot="1" x14ac:dyDescent="0.25">
      <c r="A99" s="128"/>
      <c r="B99" s="72" t="s">
        <v>832</v>
      </c>
      <c r="C99" s="52">
        <v>0</v>
      </c>
      <c r="D99" s="52">
        <v>1</v>
      </c>
      <c r="E99" s="52">
        <v>1</v>
      </c>
    </row>
    <row r="100" spans="1:5" ht="21.75" thickBot="1" x14ac:dyDescent="0.25">
      <c r="A100" s="128"/>
      <c r="B100" s="73" t="s">
        <v>49</v>
      </c>
      <c r="C100" s="53">
        <v>2</v>
      </c>
      <c r="D100" s="53">
        <v>0</v>
      </c>
      <c r="E100" s="53">
        <v>2</v>
      </c>
    </row>
    <row r="101" spans="1:5" ht="21.75" thickBot="1" x14ac:dyDescent="0.25">
      <c r="A101" s="128"/>
      <c r="B101" s="72" t="s">
        <v>833</v>
      </c>
      <c r="C101" s="52">
        <v>0</v>
      </c>
      <c r="D101" s="52">
        <v>1</v>
      </c>
      <c r="E101" s="52">
        <v>1</v>
      </c>
    </row>
    <row r="102" spans="1:5" ht="21.75" thickBot="1" x14ac:dyDescent="0.25">
      <c r="A102" s="128"/>
      <c r="B102" s="73" t="s">
        <v>834</v>
      </c>
      <c r="C102" s="53">
        <v>1</v>
      </c>
      <c r="D102" s="53">
        <v>3</v>
      </c>
      <c r="E102" s="53">
        <v>4</v>
      </c>
    </row>
    <row r="103" spans="1:5" ht="21.75" thickBot="1" x14ac:dyDescent="0.25">
      <c r="A103" s="128"/>
      <c r="B103" s="72" t="s">
        <v>837</v>
      </c>
      <c r="C103" s="52">
        <v>0</v>
      </c>
      <c r="D103" s="52">
        <v>1</v>
      </c>
      <c r="E103" s="52">
        <v>1</v>
      </c>
    </row>
    <row r="104" spans="1:5" ht="21.75" thickBot="1" x14ac:dyDescent="0.25">
      <c r="A104" s="128"/>
      <c r="B104" s="73" t="s">
        <v>830</v>
      </c>
      <c r="C104" s="53">
        <v>1</v>
      </c>
      <c r="D104" s="53">
        <v>1</v>
      </c>
      <c r="E104" s="53">
        <v>2</v>
      </c>
    </row>
    <row r="105" spans="1:5" ht="22.5" thickTop="1" thickBot="1" x14ac:dyDescent="0.25">
      <c r="A105" s="49" t="s">
        <v>814</v>
      </c>
      <c r="B105" s="49"/>
      <c r="C105" s="49">
        <f>SUM(C98:C104)</f>
        <v>5</v>
      </c>
      <c r="D105" s="49">
        <f>SUM(D98:D104)</f>
        <v>12</v>
      </c>
      <c r="E105" s="49">
        <f>SUM(E98:E104)</f>
        <v>17</v>
      </c>
    </row>
    <row r="106" spans="1:5" ht="22.5" thickTop="1" thickBot="1" x14ac:dyDescent="0.25">
      <c r="A106" s="128"/>
      <c r="B106" s="128"/>
      <c r="C106" s="128"/>
      <c r="D106" s="128"/>
      <c r="E106" s="128"/>
    </row>
    <row r="107" spans="1:5" ht="21.75" thickBot="1" x14ac:dyDescent="0.25">
      <c r="A107" s="254" t="s">
        <v>840</v>
      </c>
      <c r="B107" s="255"/>
      <c r="C107" s="254">
        <f>C105+C97+C82</f>
        <v>211</v>
      </c>
      <c r="D107" s="255">
        <f>D105+D97+D82</f>
        <v>133</v>
      </c>
      <c r="E107" s="255">
        <f>SUM(C107:D107)</f>
        <v>344</v>
      </c>
    </row>
    <row r="108" spans="1:5" ht="21.75" thickBot="1" x14ac:dyDescent="0.25">
      <c r="A108" s="128"/>
      <c r="B108" s="73"/>
      <c r="C108" s="52"/>
      <c r="D108" s="256"/>
      <c r="E108" s="256"/>
    </row>
    <row r="109" spans="1:5" ht="21.75" thickBot="1" x14ac:dyDescent="0.25">
      <c r="A109" s="134" t="s">
        <v>567</v>
      </c>
      <c r="B109" s="79" t="s">
        <v>841</v>
      </c>
      <c r="C109" s="57">
        <v>483</v>
      </c>
      <c r="D109" s="69">
        <v>525</v>
      </c>
      <c r="E109" s="172">
        <f>SUM(C109:D109)</f>
        <v>1008</v>
      </c>
    </row>
    <row r="110" spans="1:5" ht="22.5" thickTop="1" thickBot="1" x14ac:dyDescent="0.25">
      <c r="A110" s="49" t="s">
        <v>814</v>
      </c>
      <c r="B110" s="49"/>
      <c r="C110" s="49">
        <v>483</v>
      </c>
      <c r="D110" s="49">
        <v>525</v>
      </c>
      <c r="E110" s="49">
        <f>SUM(C110:D110)</f>
        <v>1008</v>
      </c>
    </row>
    <row r="111" spans="1:5" ht="22.5" thickTop="1" thickBot="1" x14ac:dyDescent="0.25">
      <c r="A111" s="73"/>
      <c r="B111" s="73" t="s">
        <v>842</v>
      </c>
      <c r="C111" s="52">
        <v>10</v>
      </c>
      <c r="D111" s="256">
        <v>12</v>
      </c>
      <c r="E111" s="256">
        <v>22</v>
      </c>
    </row>
    <row r="112" spans="1:5" ht="22.5" thickTop="1" thickBot="1" x14ac:dyDescent="0.25">
      <c r="A112" s="49" t="s">
        <v>843</v>
      </c>
      <c r="B112" s="49"/>
      <c r="C112" s="49">
        <v>10</v>
      </c>
      <c r="D112" s="49">
        <v>12</v>
      </c>
      <c r="E112" s="49">
        <v>22</v>
      </c>
    </row>
    <row r="113" spans="1:5" ht="22.5" thickTop="1" thickBot="1" x14ac:dyDescent="0.25">
      <c r="A113" s="128"/>
      <c r="B113" s="73"/>
      <c r="C113" s="52"/>
      <c r="D113" s="256"/>
      <c r="E113" s="256"/>
    </row>
    <row r="114" spans="1:5" ht="22.5" thickTop="1" thickBot="1" x14ac:dyDescent="0.25">
      <c r="A114" s="49" t="s">
        <v>844</v>
      </c>
      <c r="B114" s="49"/>
      <c r="C114" s="49">
        <f>C112+C110</f>
        <v>493</v>
      </c>
      <c r="D114" s="49">
        <f>D112+D110</f>
        <v>537</v>
      </c>
      <c r="E114" s="49">
        <f>SUM(C114:D114)</f>
        <v>1030</v>
      </c>
    </row>
    <row r="115" spans="1:5" ht="22.5" thickTop="1" thickBot="1" x14ac:dyDescent="0.25">
      <c r="A115" s="128"/>
      <c r="B115" s="73"/>
      <c r="C115" s="52"/>
      <c r="D115" s="256"/>
      <c r="E115" s="256"/>
    </row>
    <row r="116" spans="1:5" ht="21.75" thickBot="1" x14ac:dyDescent="0.25">
      <c r="A116" s="132" t="s">
        <v>845</v>
      </c>
      <c r="B116" s="77" t="s">
        <v>846</v>
      </c>
      <c r="C116" s="58">
        <v>8</v>
      </c>
      <c r="D116" s="3">
        <v>6</v>
      </c>
      <c r="E116" s="168">
        <v>14</v>
      </c>
    </row>
    <row r="117" spans="1:5" ht="21.75" thickBot="1" x14ac:dyDescent="0.25">
      <c r="A117" s="133"/>
      <c r="B117" s="78" t="s">
        <v>847</v>
      </c>
      <c r="C117" s="54">
        <v>0</v>
      </c>
      <c r="D117" s="1">
        <v>1</v>
      </c>
      <c r="E117" s="169">
        <v>1</v>
      </c>
    </row>
    <row r="118" spans="1:5" ht="21.75" thickBot="1" x14ac:dyDescent="0.25">
      <c r="A118" s="128"/>
      <c r="B118" s="78" t="s">
        <v>848</v>
      </c>
      <c r="C118" s="52">
        <v>1</v>
      </c>
      <c r="D118" s="256">
        <v>0</v>
      </c>
      <c r="E118" s="256">
        <v>1</v>
      </c>
    </row>
    <row r="119" spans="1:5" ht="21.75" thickBot="1" x14ac:dyDescent="0.25">
      <c r="A119" s="128"/>
      <c r="B119" s="73" t="s">
        <v>849</v>
      </c>
      <c r="C119" s="52">
        <v>3</v>
      </c>
      <c r="D119" s="256">
        <v>1</v>
      </c>
      <c r="E119" s="256">
        <v>4</v>
      </c>
    </row>
    <row r="120" spans="1:5" ht="22.5" thickTop="1" thickBot="1" x14ac:dyDescent="0.25">
      <c r="A120" s="49" t="s">
        <v>850</v>
      </c>
      <c r="B120" s="49"/>
      <c r="C120" s="49">
        <f>SUM(C116:C119)</f>
        <v>12</v>
      </c>
      <c r="D120" s="49">
        <f>SUM(D116:D119)</f>
        <v>8</v>
      </c>
      <c r="E120" s="49">
        <f>SUM(E116:E119)</f>
        <v>20</v>
      </c>
    </row>
    <row r="121" spans="1:5" ht="22.5" thickTop="1" thickBot="1" x14ac:dyDescent="0.25">
      <c r="A121" s="134" t="s">
        <v>851</v>
      </c>
      <c r="B121" s="79" t="s">
        <v>852</v>
      </c>
      <c r="C121" s="57">
        <v>113</v>
      </c>
      <c r="D121" s="69">
        <v>64</v>
      </c>
      <c r="E121" s="172">
        <v>177</v>
      </c>
    </row>
    <row r="122" spans="1:5" ht="21.75" thickBot="1" x14ac:dyDescent="0.25">
      <c r="A122" s="127"/>
      <c r="B122" s="79" t="s">
        <v>853</v>
      </c>
      <c r="C122" s="52">
        <v>7</v>
      </c>
      <c r="D122" s="38">
        <v>11</v>
      </c>
      <c r="E122" s="167">
        <v>18</v>
      </c>
    </row>
    <row r="123" spans="1:5" ht="22.5" thickTop="1" thickBot="1" x14ac:dyDescent="0.25">
      <c r="A123" s="49" t="s">
        <v>854</v>
      </c>
      <c r="B123" s="49"/>
      <c r="C123" s="49">
        <f>SUM(C121:C122)</f>
        <v>120</v>
      </c>
      <c r="D123" s="49">
        <f>SUM(D121:D122)</f>
        <v>75</v>
      </c>
      <c r="E123" s="49">
        <f>SUM(E121:E122)</f>
        <v>195</v>
      </c>
    </row>
    <row r="124" spans="1:5" ht="22.5" thickTop="1" thickBot="1" x14ac:dyDescent="0.25">
      <c r="A124" s="132" t="s">
        <v>855</v>
      </c>
      <c r="B124" s="77" t="s">
        <v>856</v>
      </c>
      <c r="C124" s="52">
        <v>789</v>
      </c>
      <c r="D124" s="38">
        <v>755</v>
      </c>
      <c r="E124" s="167">
        <v>1544</v>
      </c>
    </row>
    <row r="125" spans="1:5" ht="21.75" thickBot="1" x14ac:dyDescent="0.25">
      <c r="A125" s="127"/>
      <c r="B125" s="72" t="s">
        <v>857</v>
      </c>
      <c r="C125" s="53">
        <v>98</v>
      </c>
      <c r="D125" s="40">
        <v>37</v>
      </c>
      <c r="E125" s="226">
        <v>135</v>
      </c>
    </row>
    <row r="126" spans="1:5" ht="21.75" thickBot="1" x14ac:dyDescent="0.25">
      <c r="A126" s="128"/>
      <c r="B126" s="73" t="s">
        <v>858</v>
      </c>
      <c r="C126" s="52">
        <v>1</v>
      </c>
      <c r="D126" s="38">
        <v>0</v>
      </c>
      <c r="E126" s="167">
        <v>1</v>
      </c>
    </row>
    <row r="127" spans="1:5" ht="21.75" thickBot="1" x14ac:dyDescent="0.25">
      <c r="A127" s="127"/>
      <c r="B127" s="72" t="s">
        <v>859</v>
      </c>
      <c r="C127" s="56">
        <v>8</v>
      </c>
      <c r="D127" s="4">
        <v>3</v>
      </c>
      <c r="E127" s="253">
        <v>11</v>
      </c>
    </row>
    <row r="128" spans="1:5" ht="21.75" thickBot="1" x14ac:dyDescent="0.25">
      <c r="A128" s="128"/>
      <c r="B128" s="73" t="s">
        <v>860</v>
      </c>
      <c r="C128" s="52">
        <v>15</v>
      </c>
      <c r="D128" s="38">
        <v>8</v>
      </c>
      <c r="E128" s="167">
        <v>23</v>
      </c>
    </row>
    <row r="129" spans="1:5" ht="21.75" thickBot="1" x14ac:dyDescent="0.25">
      <c r="A129" s="127"/>
      <c r="B129" s="72" t="s">
        <v>861</v>
      </c>
      <c r="C129" s="58">
        <v>144</v>
      </c>
      <c r="D129" s="3">
        <v>147</v>
      </c>
      <c r="E129" s="168">
        <v>291</v>
      </c>
    </row>
    <row r="130" spans="1:5" ht="21.75" thickBot="1" x14ac:dyDescent="0.25">
      <c r="A130" s="129"/>
      <c r="B130" s="74" t="s">
        <v>862</v>
      </c>
      <c r="C130" s="52">
        <v>38</v>
      </c>
      <c r="D130" s="38">
        <v>17</v>
      </c>
      <c r="E130" s="167">
        <v>55</v>
      </c>
    </row>
    <row r="131" spans="1:5" ht="21.75" thickBot="1" x14ac:dyDescent="0.25">
      <c r="A131" s="128"/>
      <c r="B131" s="73" t="s">
        <v>863</v>
      </c>
      <c r="C131" s="53">
        <v>0</v>
      </c>
      <c r="D131" s="40">
        <v>1</v>
      </c>
      <c r="E131" s="226">
        <v>1</v>
      </c>
    </row>
    <row r="132" spans="1:5" ht="21.75" thickBot="1" x14ac:dyDescent="0.25">
      <c r="A132" s="127"/>
      <c r="B132" s="73" t="s">
        <v>864</v>
      </c>
      <c r="C132" s="52">
        <v>2</v>
      </c>
      <c r="D132" s="38">
        <v>0</v>
      </c>
      <c r="E132" s="167">
        <v>2</v>
      </c>
    </row>
    <row r="133" spans="1:5" ht="21.75" thickBot="1" x14ac:dyDescent="0.25">
      <c r="A133" s="128"/>
      <c r="B133" s="73" t="s">
        <v>865</v>
      </c>
      <c r="C133" s="53">
        <v>1</v>
      </c>
      <c r="D133" s="40">
        <v>0</v>
      </c>
      <c r="E133" s="226">
        <v>1</v>
      </c>
    </row>
    <row r="134" spans="1:5" ht="21.75" thickBot="1" x14ac:dyDescent="0.25">
      <c r="A134" s="127"/>
      <c r="B134" s="72" t="s">
        <v>866</v>
      </c>
      <c r="C134" s="52">
        <v>238</v>
      </c>
      <c r="D134" s="38">
        <v>297</v>
      </c>
      <c r="E134" s="167">
        <f>SUM(C134:D134)</f>
        <v>535</v>
      </c>
    </row>
    <row r="135" spans="1:5" ht="21.75" thickBot="1" x14ac:dyDescent="0.25">
      <c r="A135" s="128"/>
      <c r="B135" s="74" t="s">
        <v>867</v>
      </c>
      <c r="C135" s="53">
        <v>14</v>
      </c>
      <c r="D135" s="40">
        <v>18</v>
      </c>
      <c r="E135" s="226">
        <v>32</v>
      </c>
    </row>
    <row r="136" spans="1:5" ht="21.75" thickBot="1" x14ac:dyDescent="0.25">
      <c r="A136" s="127"/>
      <c r="B136" s="72" t="s">
        <v>868</v>
      </c>
      <c r="C136" s="52">
        <v>8</v>
      </c>
      <c r="D136" s="38">
        <v>23</v>
      </c>
      <c r="E136" s="167">
        <v>31</v>
      </c>
    </row>
    <row r="137" spans="1:5" ht="42.75" thickBot="1" x14ac:dyDescent="0.25">
      <c r="A137" s="127"/>
      <c r="B137" s="72" t="s">
        <v>869</v>
      </c>
      <c r="C137" s="52">
        <v>144</v>
      </c>
      <c r="D137" s="38">
        <v>85</v>
      </c>
      <c r="E137" s="167">
        <v>229</v>
      </c>
    </row>
    <row r="138" spans="1:5" ht="22.5" thickTop="1" thickBot="1" x14ac:dyDescent="0.25">
      <c r="A138" s="49" t="s">
        <v>823</v>
      </c>
      <c r="B138" s="49"/>
      <c r="C138" s="49">
        <f>SUM(C124:C137)</f>
        <v>1500</v>
      </c>
      <c r="D138" s="49">
        <f>SUM(D124:D137)</f>
        <v>1391</v>
      </c>
      <c r="E138" s="49">
        <f>SUM(E124:E137)</f>
        <v>2891</v>
      </c>
    </row>
    <row r="139" spans="1:5" ht="22.5" thickTop="1" thickBot="1" x14ac:dyDescent="0.25">
      <c r="A139" s="127"/>
      <c r="B139" s="77" t="s">
        <v>856</v>
      </c>
      <c r="C139" s="52">
        <v>26</v>
      </c>
      <c r="D139" s="52">
        <v>38</v>
      </c>
      <c r="E139" s="52">
        <v>64</v>
      </c>
    </row>
    <row r="140" spans="1:5" ht="21.75" thickBot="1" x14ac:dyDescent="0.25">
      <c r="A140" s="128"/>
      <c r="B140" s="72" t="s">
        <v>857</v>
      </c>
      <c r="C140" s="58">
        <v>1</v>
      </c>
      <c r="D140" s="58">
        <v>2</v>
      </c>
      <c r="E140" s="58">
        <v>3</v>
      </c>
    </row>
    <row r="141" spans="1:5" ht="21.75" thickBot="1" x14ac:dyDescent="0.25">
      <c r="A141" s="127"/>
      <c r="B141" s="73" t="s">
        <v>860</v>
      </c>
      <c r="C141" s="52">
        <v>2</v>
      </c>
      <c r="D141" s="52">
        <v>1</v>
      </c>
      <c r="E141" s="52">
        <v>3</v>
      </c>
    </row>
    <row r="142" spans="1:5" ht="21.75" thickBot="1" x14ac:dyDescent="0.25">
      <c r="A142" s="128"/>
      <c r="B142" s="72" t="s">
        <v>861</v>
      </c>
      <c r="C142" s="53">
        <v>17</v>
      </c>
      <c r="D142" s="53">
        <v>35</v>
      </c>
      <c r="E142" s="53">
        <v>52</v>
      </c>
    </row>
    <row r="143" spans="1:5" ht="21.75" thickBot="1" x14ac:dyDescent="0.25">
      <c r="A143" s="127"/>
      <c r="B143" s="74" t="s">
        <v>862</v>
      </c>
      <c r="C143" s="52">
        <v>4</v>
      </c>
      <c r="D143" s="52">
        <v>1</v>
      </c>
      <c r="E143" s="52">
        <v>5</v>
      </c>
    </row>
    <row r="144" spans="1:5" ht="21.75" thickBot="1" x14ac:dyDescent="0.25">
      <c r="A144" s="127"/>
      <c r="B144" s="73" t="s">
        <v>864</v>
      </c>
      <c r="C144" s="53">
        <v>1</v>
      </c>
      <c r="D144" s="53">
        <v>1</v>
      </c>
      <c r="E144" s="53">
        <v>2</v>
      </c>
    </row>
    <row r="145" spans="1:5" ht="21.75" thickBot="1" x14ac:dyDescent="0.25">
      <c r="A145" s="127"/>
      <c r="B145" s="72" t="s">
        <v>866</v>
      </c>
      <c r="C145" s="52">
        <v>3</v>
      </c>
      <c r="D145" s="52">
        <v>2</v>
      </c>
      <c r="E145" s="52">
        <v>5</v>
      </c>
    </row>
    <row r="146" spans="1:5" ht="21.75" thickBot="1" x14ac:dyDescent="0.25">
      <c r="A146" s="128"/>
      <c r="B146" s="74" t="s">
        <v>867</v>
      </c>
      <c r="C146" s="53">
        <v>0</v>
      </c>
      <c r="D146" s="53">
        <v>1</v>
      </c>
      <c r="E146" s="53">
        <v>1</v>
      </c>
    </row>
    <row r="147" spans="1:5" ht="21.75" thickBot="1" x14ac:dyDescent="0.25">
      <c r="A147" s="127"/>
      <c r="B147" s="72" t="s">
        <v>868</v>
      </c>
      <c r="C147" s="52">
        <v>5</v>
      </c>
      <c r="D147" s="52">
        <v>2</v>
      </c>
      <c r="E147" s="52">
        <v>7</v>
      </c>
    </row>
    <row r="148" spans="1:5" ht="42.75" thickBot="1" x14ac:dyDescent="0.25">
      <c r="A148" s="128"/>
      <c r="B148" s="72" t="s">
        <v>870</v>
      </c>
      <c r="C148" s="52">
        <v>144</v>
      </c>
      <c r="D148" s="52">
        <v>85</v>
      </c>
      <c r="E148" s="52">
        <f>SUM(C148:D148)</f>
        <v>229</v>
      </c>
    </row>
    <row r="149" spans="1:5" ht="22.5" thickTop="1" thickBot="1" x14ac:dyDescent="0.25">
      <c r="A149" s="49" t="s">
        <v>824</v>
      </c>
      <c r="B149" s="49"/>
      <c r="C149" s="49">
        <f>SUM(C139:C148)</f>
        <v>203</v>
      </c>
      <c r="D149" s="49">
        <f>SUM(D139:D148)</f>
        <v>168</v>
      </c>
      <c r="E149" s="49">
        <f>SUM(E139:E148)</f>
        <v>371</v>
      </c>
    </row>
    <row r="150" spans="1:5" ht="22.5" thickTop="1" thickBot="1" x14ac:dyDescent="0.25">
      <c r="A150" s="128"/>
      <c r="B150" s="128"/>
      <c r="C150" s="128"/>
      <c r="D150" s="128"/>
      <c r="E150" s="128"/>
    </row>
    <row r="151" spans="1:5" ht="22.5" thickTop="1" thickBot="1" x14ac:dyDescent="0.25">
      <c r="A151" s="49" t="s">
        <v>871</v>
      </c>
      <c r="B151" s="49"/>
      <c r="C151" s="49">
        <f>C149+C138</f>
        <v>1703</v>
      </c>
      <c r="D151" s="49">
        <f>D149+D138</f>
        <v>1559</v>
      </c>
      <c r="E151" s="49">
        <f>SUM(C151:D151)</f>
        <v>3262</v>
      </c>
    </row>
    <row r="152" spans="1:5" ht="22.5" thickTop="1" thickBot="1" x14ac:dyDescent="0.25">
      <c r="A152" s="128"/>
      <c r="B152" s="128"/>
      <c r="C152" s="128"/>
      <c r="D152" s="128"/>
      <c r="E152" s="128"/>
    </row>
    <row r="153" spans="1:5" ht="21.75" thickBot="1" x14ac:dyDescent="0.25">
      <c r="A153" s="132" t="s">
        <v>872</v>
      </c>
      <c r="B153" s="77" t="s">
        <v>810</v>
      </c>
      <c r="C153" s="58">
        <v>40</v>
      </c>
      <c r="D153" s="3">
        <v>31</v>
      </c>
      <c r="E153" s="168">
        <v>71</v>
      </c>
    </row>
    <row r="154" spans="1:5" ht="21.75" thickBot="1" x14ac:dyDescent="0.25">
      <c r="A154" s="127"/>
      <c r="B154" s="72" t="s">
        <v>64</v>
      </c>
      <c r="C154" s="52">
        <v>102</v>
      </c>
      <c r="D154" s="38">
        <v>13</v>
      </c>
      <c r="E154" s="167">
        <v>115</v>
      </c>
    </row>
    <row r="155" spans="1:5" ht="21.75" thickBot="1" x14ac:dyDescent="0.25">
      <c r="A155" s="128"/>
      <c r="B155" s="73" t="s">
        <v>873</v>
      </c>
      <c r="C155" s="53">
        <v>17</v>
      </c>
      <c r="D155" s="40">
        <v>21</v>
      </c>
      <c r="E155" s="226">
        <v>38</v>
      </c>
    </row>
    <row r="156" spans="1:5" ht="21.75" thickBot="1" x14ac:dyDescent="0.25">
      <c r="A156" s="127"/>
      <c r="B156" s="72" t="s">
        <v>874</v>
      </c>
      <c r="C156" s="52">
        <v>118</v>
      </c>
      <c r="D156" s="38">
        <v>4</v>
      </c>
      <c r="E156" s="167">
        <v>123</v>
      </c>
    </row>
    <row r="157" spans="1:5" ht="21.75" thickBot="1" x14ac:dyDescent="0.25">
      <c r="A157" s="128"/>
      <c r="B157" s="73" t="s">
        <v>875</v>
      </c>
      <c r="C157" s="53">
        <v>183</v>
      </c>
      <c r="D157" s="40">
        <v>22</v>
      </c>
      <c r="E157" s="226">
        <v>205</v>
      </c>
    </row>
    <row r="158" spans="1:5" ht="21.75" thickBot="1" x14ac:dyDescent="0.25">
      <c r="A158" s="127"/>
      <c r="B158" s="72" t="s">
        <v>51</v>
      </c>
      <c r="C158" s="52">
        <v>116</v>
      </c>
      <c r="D158" s="38">
        <v>13</v>
      </c>
      <c r="E158" s="167">
        <v>129</v>
      </c>
    </row>
    <row r="159" spans="1:5" ht="21.75" thickBot="1" x14ac:dyDescent="0.25">
      <c r="A159" s="128"/>
      <c r="B159" s="73" t="s">
        <v>876</v>
      </c>
      <c r="C159" s="53">
        <v>104</v>
      </c>
      <c r="D159" s="40">
        <v>12</v>
      </c>
      <c r="E159" s="226">
        <v>116</v>
      </c>
    </row>
    <row r="160" spans="1:5" ht="21.75" thickBot="1" x14ac:dyDescent="0.25">
      <c r="A160" s="127"/>
      <c r="B160" s="72" t="s">
        <v>877</v>
      </c>
      <c r="C160" s="52">
        <v>38</v>
      </c>
      <c r="D160" s="38">
        <v>8</v>
      </c>
      <c r="E160" s="167">
        <v>46</v>
      </c>
    </row>
    <row r="161" spans="1:5" ht="21.75" thickBot="1" x14ac:dyDescent="0.25">
      <c r="A161" s="128"/>
      <c r="B161" s="73" t="s">
        <v>32</v>
      </c>
      <c r="C161" s="53">
        <v>61</v>
      </c>
      <c r="D161" s="40">
        <v>16</v>
      </c>
      <c r="E161" s="226">
        <v>77</v>
      </c>
    </row>
    <row r="162" spans="1:5" ht="21.75" thickBot="1" x14ac:dyDescent="0.25">
      <c r="A162" s="127"/>
      <c r="B162" s="72" t="s">
        <v>35</v>
      </c>
      <c r="C162" s="52">
        <v>118</v>
      </c>
      <c r="D162" s="38">
        <v>15</v>
      </c>
      <c r="E162" s="167">
        <v>133</v>
      </c>
    </row>
    <row r="163" spans="1:5" ht="21.75" thickBot="1" x14ac:dyDescent="0.25">
      <c r="A163" s="128"/>
      <c r="B163" s="73" t="s">
        <v>878</v>
      </c>
      <c r="C163" s="53">
        <v>22</v>
      </c>
      <c r="D163" s="40">
        <v>18</v>
      </c>
      <c r="E163" s="226">
        <v>40</v>
      </c>
    </row>
    <row r="164" spans="1:5" ht="21.75" thickBot="1" x14ac:dyDescent="0.25">
      <c r="A164" s="127"/>
      <c r="B164" s="72" t="s">
        <v>879</v>
      </c>
      <c r="C164" s="52">
        <v>73</v>
      </c>
      <c r="D164" s="38">
        <v>17</v>
      </c>
      <c r="E164" s="167">
        <v>90</v>
      </c>
    </row>
    <row r="165" spans="1:5" ht="21.75" thickBot="1" x14ac:dyDescent="0.25">
      <c r="A165" s="128"/>
      <c r="B165" s="73" t="s">
        <v>880</v>
      </c>
      <c r="C165" s="53">
        <v>143</v>
      </c>
      <c r="D165" s="40">
        <v>14</v>
      </c>
      <c r="E165" s="226">
        <v>157</v>
      </c>
    </row>
    <row r="166" spans="1:5" ht="21.75" thickBot="1" x14ac:dyDescent="0.25">
      <c r="A166" s="127"/>
      <c r="B166" s="72" t="s">
        <v>881</v>
      </c>
      <c r="C166" s="52">
        <v>122</v>
      </c>
      <c r="D166" s="38">
        <v>8</v>
      </c>
      <c r="E166" s="167">
        <v>130</v>
      </c>
    </row>
    <row r="167" spans="1:5" ht="21.75" thickBot="1" x14ac:dyDescent="0.25">
      <c r="A167" s="128"/>
      <c r="B167" s="73" t="s">
        <v>882</v>
      </c>
      <c r="C167" s="53">
        <v>183</v>
      </c>
      <c r="D167" s="40">
        <v>26</v>
      </c>
      <c r="E167" s="226">
        <v>209</v>
      </c>
    </row>
    <row r="168" spans="1:5" ht="21.75" thickBot="1" x14ac:dyDescent="0.25">
      <c r="A168" s="127"/>
      <c r="B168" s="72" t="s">
        <v>883</v>
      </c>
      <c r="C168" s="52">
        <v>7</v>
      </c>
      <c r="D168" s="38">
        <v>15</v>
      </c>
      <c r="E168" s="167">
        <v>22</v>
      </c>
    </row>
    <row r="169" spans="1:5" ht="21.75" thickBot="1" x14ac:dyDescent="0.25">
      <c r="A169" s="128"/>
      <c r="B169" s="73" t="s">
        <v>884</v>
      </c>
      <c r="C169" s="53">
        <v>31</v>
      </c>
      <c r="D169" s="40">
        <v>9</v>
      </c>
      <c r="E169" s="226">
        <v>40</v>
      </c>
    </row>
    <row r="170" spans="1:5" ht="21.75" thickBot="1" x14ac:dyDescent="0.25">
      <c r="A170" s="133"/>
      <c r="B170" s="78" t="s">
        <v>885</v>
      </c>
      <c r="C170" s="54">
        <v>95</v>
      </c>
      <c r="D170" s="1">
        <v>16</v>
      </c>
      <c r="E170" s="169">
        <v>111</v>
      </c>
    </row>
    <row r="171" spans="1:5" ht="22.5" thickTop="1" thickBot="1" x14ac:dyDescent="0.25">
      <c r="A171" s="49" t="s">
        <v>823</v>
      </c>
      <c r="B171" s="49"/>
      <c r="C171" s="49">
        <f>SUM(C153:C170)</f>
        <v>1573</v>
      </c>
      <c r="D171" s="49">
        <f>SUM(D153:D170)</f>
        <v>278</v>
      </c>
      <c r="E171" s="49">
        <f>SUM(E153:E170)</f>
        <v>1852</v>
      </c>
    </row>
    <row r="172" spans="1:5" ht="22.5" thickTop="1" thickBot="1" x14ac:dyDescent="0.25">
      <c r="A172" s="128"/>
      <c r="B172" s="77" t="s">
        <v>810</v>
      </c>
      <c r="C172" s="52">
        <v>3</v>
      </c>
      <c r="D172" s="52">
        <v>7</v>
      </c>
      <c r="E172" s="52">
        <v>10</v>
      </c>
    </row>
    <row r="173" spans="1:5" ht="21.75" thickBot="1" x14ac:dyDescent="0.25">
      <c r="A173" s="128"/>
      <c r="B173" s="72" t="s">
        <v>64</v>
      </c>
      <c r="C173" s="53">
        <v>2</v>
      </c>
      <c r="D173" s="53">
        <v>0</v>
      </c>
      <c r="E173" s="53">
        <v>2</v>
      </c>
    </row>
    <row r="174" spans="1:5" ht="21.75" thickBot="1" x14ac:dyDescent="0.25">
      <c r="A174" s="128"/>
      <c r="B174" s="73" t="s">
        <v>873</v>
      </c>
      <c r="C174" s="52">
        <v>0</v>
      </c>
      <c r="D174" s="52">
        <v>1</v>
      </c>
      <c r="E174" s="52">
        <v>1</v>
      </c>
    </row>
    <row r="175" spans="1:5" ht="21.75" thickBot="1" x14ac:dyDescent="0.25">
      <c r="A175" s="128"/>
      <c r="B175" s="72" t="s">
        <v>51</v>
      </c>
      <c r="C175" s="53">
        <v>1</v>
      </c>
      <c r="D175" s="53">
        <v>0</v>
      </c>
      <c r="E175" s="53">
        <v>1</v>
      </c>
    </row>
    <row r="176" spans="1:5" ht="21.75" thickBot="1" x14ac:dyDescent="0.25">
      <c r="A176" s="128"/>
      <c r="B176" s="73" t="s">
        <v>876</v>
      </c>
      <c r="C176" s="52">
        <v>0</v>
      </c>
      <c r="D176" s="52">
        <v>1</v>
      </c>
      <c r="E176" s="52">
        <v>1</v>
      </c>
    </row>
    <row r="177" spans="1:5" ht="21.75" thickBot="1" x14ac:dyDescent="0.25">
      <c r="A177" s="128"/>
      <c r="B177" s="72" t="s">
        <v>484</v>
      </c>
      <c r="C177" s="53">
        <v>1</v>
      </c>
      <c r="D177" s="53">
        <v>0</v>
      </c>
      <c r="E177" s="53">
        <v>1</v>
      </c>
    </row>
    <row r="178" spans="1:5" ht="21.75" thickBot="1" x14ac:dyDescent="0.25">
      <c r="A178" s="127"/>
      <c r="B178" s="72" t="s">
        <v>879</v>
      </c>
      <c r="C178" s="52">
        <v>2</v>
      </c>
      <c r="D178" s="52">
        <v>1</v>
      </c>
      <c r="E178" s="52">
        <v>3</v>
      </c>
    </row>
    <row r="179" spans="1:5" ht="21.75" thickBot="1" x14ac:dyDescent="0.25">
      <c r="A179" s="127"/>
      <c r="B179" s="72" t="s">
        <v>881</v>
      </c>
      <c r="C179" s="53">
        <v>3</v>
      </c>
      <c r="D179" s="53">
        <v>2</v>
      </c>
      <c r="E179" s="53">
        <v>5</v>
      </c>
    </row>
    <row r="180" spans="1:5" ht="21.75" thickBot="1" x14ac:dyDescent="0.25">
      <c r="A180" s="128"/>
      <c r="B180" s="73" t="s">
        <v>882</v>
      </c>
      <c r="C180" s="52">
        <v>0</v>
      </c>
      <c r="D180" s="52">
        <v>1</v>
      </c>
      <c r="E180" s="52">
        <v>1</v>
      </c>
    </row>
    <row r="181" spans="1:5" ht="42.75" thickBot="1" x14ac:dyDescent="0.25">
      <c r="A181" s="127"/>
      <c r="B181" s="72" t="s">
        <v>886</v>
      </c>
      <c r="C181" s="52">
        <v>1</v>
      </c>
      <c r="D181" s="38">
        <v>2</v>
      </c>
      <c r="E181" s="167">
        <v>3</v>
      </c>
    </row>
    <row r="182" spans="1:5" ht="42.75" thickBot="1" x14ac:dyDescent="0.25">
      <c r="A182" s="127"/>
      <c r="B182" s="78" t="s">
        <v>887</v>
      </c>
      <c r="C182" s="52">
        <v>0</v>
      </c>
      <c r="D182" s="38">
        <v>1</v>
      </c>
      <c r="E182" s="167">
        <v>1</v>
      </c>
    </row>
    <row r="183" spans="1:5" ht="22.5" thickTop="1" thickBot="1" x14ac:dyDescent="0.25">
      <c r="A183" s="130" t="s">
        <v>888</v>
      </c>
      <c r="B183" s="49"/>
      <c r="C183" s="49">
        <f>SUM(C172:C182)</f>
        <v>13</v>
      </c>
      <c r="D183" s="49">
        <f>SUM(D172:D182)</f>
        <v>16</v>
      </c>
      <c r="E183" s="49">
        <f>SUM(E172:E182)</f>
        <v>29</v>
      </c>
    </row>
    <row r="184" spans="1:5" ht="22.5" thickTop="1" thickBot="1" x14ac:dyDescent="0.25">
      <c r="A184" s="127"/>
      <c r="B184" s="72"/>
      <c r="C184" s="52"/>
      <c r="D184" s="38"/>
      <c r="E184" s="167"/>
    </row>
    <row r="185" spans="1:5" ht="22.5" thickTop="1" thickBot="1" x14ac:dyDescent="0.25">
      <c r="A185" s="130" t="s">
        <v>889</v>
      </c>
      <c r="B185" s="49"/>
      <c r="C185" s="49">
        <f>C183+C171</f>
        <v>1586</v>
      </c>
      <c r="D185" s="49">
        <f>D183+D171</f>
        <v>294</v>
      </c>
      <c r="E185" s="49">
        <f>SUM(C185:D185)</f>
        <v>1880</v>
      </c>
    </row>
    <row r="186" spans="1:5" ht="22.5" thickTop="1" thickBot="1" x14ac:dyDescent="0.25">
      <c r="A186" s="127"/>
      <c r="B186" s="72"/>
      <c r="C186" s="52"/>
      <c r="D186" s="38"/>
      <c r="E186" s="167"/>
    </row>
    <row r="187" spans="1:5" ht="21.75" thickBot="1" x14ac:dyDescent="0.25">
      <c r="A187" s="131" t="s">
        <v>527</v>
      </c>
      <c r="B187" s="76" t="s">
        <v>890</v>
      </c>
      <c r="C187" s="53">
        <v>880</v>
      </c>
      <c r="D187" s="40">
        <v>1541</v>
      </c>
      <c r="E187" s="226">
        <f t="shared" ref="E187:E190" si="0">SUM(C187:D187)</f>
        <v>2421</v>
      </c>
    </row>
    <row r="188" spans="1:5" ht="21.75" thickBot="1" x14ac:dyDescent="0.25">
      <c r="A188" s="129"/>
      <c r="B188" s="74" t="s">
        <v>891</v>
      </c>
      <c r="C188" s="52">
        <v>66</v>
      </c>
      <c r="D188" s="38">
        <v>95</v>
      </c>
      <c r="E188" s="167">
        <f t="shared" si="0"/>
        <v>161</v>
      </c>
    </row>
    <row r="189" spans="1:5" ht="21.75" thickBot="1" x14ac:dyDescent="0.25">
      <c r="A189" s="128"/>
      <c r="B189" s="73" t="s">
        <v>892</v>
      </c>
      <c r="C189" s="53">
        <v>112</v>
      </c>
      <c r="D189" s="40">
        <v>133</v>
      </c>
      <c r="E189" s="226">
        <f t="shared" si="0"/>
        <v>245</v>
      </c>
    </row>
    <row r="190" spans="1:5" ht="21.75" thickBot="1" x14ac:dyDescent="0.25">
      <c r="A190" s="127"/>
      <c r="B190" s="72" t="s">
        <v>893</v>
      </c>
      <c r="C190" s="52">
        <v>23</v>
      </c>
      <c r="D190" s="38">
        <v>15</v>
      </c>
      <c r="E190" s="167">
        <f t="shared" si="0"/>
        <v>38</v>
      </c>
    </row>
    <row r="191" spans="1:5" ht="22.5" thickTop="1" thickBot="1" x14ac:dyDescent="0.25">
      <c r="A191" s="49" t="s">
        <v>823</v>
      </c>
      <c r="B191" s="49"/>
      <c r="C191" s="49">
        <f>SUM(C187:C190)</f>
        <v>1081</v>
      </c>
      <c r="D191" s="49">
        <f>SUM(D187:D190)</f>
        <v>1784</v>
      </c>
      <c r="E191" s="49">
        <f>SUM(E187:E190)</f>
        <v>2865</v>
      </c>
    </row>
    <row r="192" spans="1:5" ht="22.5" thickTop="1" thickBot="1" x14ac:dyDescent="0.25">
      <c r="A192" s="127"/>
      <c r="B192" s="76" t="s">
        <v>890</v>
      </c>
      <c r="C192" s="53">
        <v>216</v>
      </c>
      <c r="D192" s="53">
        <v>286</v>
      </c>
      <c r="E192" s="53">
        <f>SUM(C192:D192)</f>
        <v>502</v>
      </c>
    </row>
    <row r="193" spans="1:5" ht="21.75" thickBot="1" x14ac:dyDescent="0.25">
      <c r="A193" s="128"/>
      <c r="B193" s="74" t="s">
        <v>891</v>
      </c>
      <c r="C193" s="52">
        <v>92</v>
      </c>
      <c r="D193" s="52">
        <v>198</v>
      </c>
      <c r="E193" s="52">
        <f>SUM(C193:D193)</f>
        <v>290</v>
      </c>
    </row>
    <row r="194" spans="1:5" ht="21.75" thickBot="1" x14ac:dyDescent="0.25">
      <c r="A194" s="133"/>
      <c r="B194" s="73" t="s">
        <v>892</v>
      </c>
      <c r="C194" s="53">
        <v>15</v>
      </c>
      <c r="D194" s="53">
        <v>29</v>
      </c>
      <c r="E194" s="53">
        <f>SUM(C194:D194)</f>
        <v>44</v>
      </c>
    </row>
    <row r="195" spans="1:5" ht="21.75" thickBot="1" x14ac:dyDescent="0.25">
      <c r="A195" s="131"/>
      <c r="B195" s="72" t="s">
        <v>893</v>
      </c>
      <c r="C195" s="53">
        <v>3</v>
      </c>
      <c r="D195" s="53">
        <v>4</v>
      </c>
      <c r="E195" s="53">
        <f>SUM(C195:D195)</f>
        <v>7</v>
      </c>
    </row>
    <row r="196" spans="1:5" ht="22.5" thickTop="1" thickBot="1" x14ac:dyDescent="0.25">
      <c r="A196" s="49" t="s">
        <v>824</v>
      </c>
      <c r="B196" s="49"/>
      <c r="C196" s="49">
        <f>SUM(C192:C195)</f>
        <v>326</v>
      </c>
      <c r="D196" s="49">
        <f>SUM(D192:D195)</f>
        <v>517</v>
      </c>
      <c r="E196" s="49">
        <f>SUM(C196:D196)</f>
        <v>843</v>
      </c>
    </row>
    <row r="197" spans="1:5" ht="22.5" thickTop="1" thickBot="1" x14ac:dyDescent="0.25">
      <c r="A197" s="135"/>
      <c r="B197" s="78"/>
      <c r="C197" s="53"/>
      <c r="D197" s="53"/>
      <c r="E197" s="53"/>
    </row>
    <row r="198" spans="1:5" ht="22.5" thickTop="1" thickBot="1" x14ac:dyDescent="0.25">
      <c r="A198" s="130" t="s">
        <v>894</v>
      </c>
      <c r="B198" s="75"/>
      <c r="C198" s="49">
        <f>C196+C191</f>
        <v>1407</v>
      </c>
      <c r="D198" s="64">
        <f>D196+D191</f>
        <v>2301</v>
      </c>
      <c r="E198" s="170">
        <f>SUM(C198:D198)</f>
        <v>3708</v>
      </c>
    </row>
    <row r="199" spans="1:5" ht="22.5" thickTop="1" thickBot="1" x14ac:dyDescent="0.25">
      <c r="A199" s="127"/>
      <c r="B199" s="127"/>
      <c r="C199" s="52"/>
      <c r="D199" s="52"/>
      <c r="E199" s="52"/>
    </row>
    <row r="200" spans="1:5" ht="42.75" thickBot="1" x14ac:dyDescent="0.25">
      <c r="A200" s="127" t="s">
        <v>895</v>
      </c>
      <c r="B200" s="127" t="s">
        <v>896</v>
      </c>
      <c r="C200" s="53">
        <v>149</v>
      </c>
      <c r="D200" s="53">
        <v>207</v>
      </c>
      <c r="E200" s="53">
        <f t="shared" ref="E200:E207" si="1">SUM(C200:D200)</f>
        <v>356</v>
      </c>
    </row>
    <row r="201" spans="1:5" ht="21.75" thickBot="1" x14ac:dyDescent="0.25">
      <c r="A201" s="128"/>
      <c r="B201" s="128" t="s">
        <v>897</v>
      </c>
      <c r="C201" s="52">
        <v>213</v>
      </c>
      <c r="D201" s="52">
        <v>358</v>
      </c>
      <c r="E201" s="52">
        <f t="shared" si="1"/>
        <v>571</v>
      </c>
    </row>
    <row r="202" spans="1:5" ht="21.75" thickBot="1" x14ac:dyDescent="0.25">
      <c r="A202" s="127"/>
      <c r="B202" s="127" t="s">
        <v>898</v>
      </c>
      <c r="C202" s="53">
        <v>170</v>
      </c>
      <c r="D202" s="53">
        <v>305</v>
      </c>
      <c r="E202" s="53">
        <f t="shared" si="1"/>
        <v>475</v>
      </c>
    </row>
    <row r="203" spans="1:5" ht="22.5" thickTop="1" thickBot="1" x14ac:dyDescent="0.25">
      <c r="A203" s="49" t="s">
        <v>839</v>
      </c>
      <c r="B203" s="49"/>
      <c r="C203" s="49">
        <f>SUM(C200:C202)</f>
        <v>532</v>
      </c>
      <c r="D203" s="49">
        <f>SUM(D200:D202)</f>
        <v>870</v>
      </c>
      <c r="E203" s="49">
        <f t="shared" si="1"/>
        <v>1402</v>
      </c>
    </row>
    <row r="204" spans="1:5" ht="43.5" thickTop="1" thickBot="1" x14ac:dyDescent="0.25">
      <c r="A204" s="128"/>
      <c r="B204" s="127" t="s">
        <v>896</v>
      </c>
      <c r="C204" s="52">
        <v>3</v>
      </c>
      <c r="D204" s="52">
        <v>19</v>
      </c>
      <c r="E204" s="52">
        <f t="shared" si="1"/>
        <v>22</v>
      </c>
    </row>
    <row r="205" spans="1:5" ht="21.75" thickBot="1" x14ac:dyDescent="0.25">
      <c r="A205" s="127"/>
      <c r="B205" s="128" t="s">
        <v>897</v>
      </c>
      <c r="C205" s="53">
        <v>0</v>
      </c>
      <c r="D205" s="53">
        <v>9</v>
      </c>
      <c r="E205" s="53">
        <f t="shared" si="1"/>
        <v>9</v>
      </c>
    </row>
    <row r="206" spans="1:5" ht="21.75" thickBot="1" x14ac:dyDescent="0.25">
      <c r="A206" s="128"/>
      <c r="B206" s="127" t="s">
        <v>898</v>
      </c>
      <c r="C206" s="52">
        <v>2</v>
      </c>
      <c r="D206" s="52">
        <v>12</v>
      </c>
      <c r="E206" s="52">
        <f t="shared" si="1"/>
        <v>14</v>
      </c>
    </row>
    <row r="207" spans="1:5" ht="22.5" thickTop="1" thickBot="1" x14ac:dyDescent="0.25">
      <c r="A207" s="49" t="s">
        <v>824</v>
      </c>
      <c r="B207" s="49"/>
      <c r="C207" s="49">
        <f>SUM(C204:C206)</f>
        <v>5</v>
      </c>
      <c r="D207" s="49">
        <f>SUM(D204:D206)</f>
        <v>40</v>
      </c>
      <c r="E207" s="49">
        <f t="shared" si="1"/>
        <v>45</v>
      </c>
    </row>
    <row r="208" spans="1:5" ht="22.5" thickTop="1" thickBot="1" x14ac:dyDescent="0.25">
      <c r="A208" s="128"/>
      <c r="B208" s="128"/>
      <c r="C208" s="128"/>
      <c r="D208" s="128"/>
      <c r="E208" s="128"/>
    </row>
    <row r="209" spans="1:5" ht="43.5" thickTop="1" thickBot="1" x14ac:dyDescent="0.25">
      <c r="A209" s="130" t="s">
        <v>899</v>
      </c>
      <c r="B209" s="75"/>
      <c r="C209" s="49">
        <f>C207+C203</f>
        <v>537</v>
      </c>
      <c r="D209" s="64">
        <f>D207+D203</f>
        <v>910</v>
      </c>
      <c r="E209" s="170">
        <f>SUM(C209:D209)</f>
        <v>1447</v>
      </c>
    </row>
    <row r="210" spans="1:5" ht="22.5" thickTop="1" thickBot="1" x14ac:dyDescent="0.25">
      <c r="A210" s="133"/>
      <c r="B210" s="133"/>
      <c r="C210" s="133"/>
      <c r="D210" s="133"/>
      <c r="E210" s="133"/>
    </row>
    <row r="211" spans="1:5" ht="21.75" thickBot="1" x14ac:dyDescent="0.25">
      <c r="A211" s="132" t="s">
        <v>900</v>
      </c>
      <c r="B211" s="77" t="s">
        <v>901</v>
      </c>
      <c r="C211" s="53">
        <v>716</v>
      </c>
      <c r="D211" s="53">
        <v>454</v>
      </c>
      <c r="E211" s="53">
        <v>1170</v>
      </c>
    </row>
    <row r="212" spans="1:5" ht="21.75" thickBot="1" x14ac:dyDescent="0.25">
      <c r="A212" s="133"/>
      <c r="B212" s="78" t="s">
        <v>902</v>
      </c>
      <c r="C212" s="52">
        <v>2</v>
      </c>
      <c r="D212" s="52">
        <v>9</v>
      </c>
      <c r="E212" s="52"/>
    </row>
    <row r="213" spans="1:5" ht="43.5" thickTop="1" thickBot="1" x14ac:dyDescent="0.25">
      <c r="A213" s="64" t="s">
        <v>903</v>
      </c>
      <c r="B213" s="64"/>
      <c r="C213" s="64">
        <f>SUM(C211:C212)</f>
        <v>718</v>
      </c>
      <c r="D213" s="64">
        <f>SUM(D211:D212)</f>
        <v>463</v>
      </c>
      <c r="E213" s="64">
        <f>SUM(E211:E212)</f>
        <v>1170</v>
      </c>
    </row>
    <row r="214" spans="1:5" ht="22.5" thickTop="1" thickBot="1" x14ac:dyDescent="0.25">
      <c r="A214" s="127"/>
      <c r="B214" s="77" t="s">
        <v>904</v>
      </c>
      <c r="C214" s="53">
        <v>6</v>
      </c>
      <c r="D214" s="53">
        <v>18</v>
      </c>
      <c r="E214" s="53">
        <v>24</v>
      </c>
    </row>
    <row r="215" spans="1:5" ht="21.75" thickBot="1" x14ac:dyDescent="0.25">
      <c r="A215" s="132"/>
      <c r="B215" s="78" t="s">
        <v>905</v>
      </c>
      <c r="C215" s="58">
        <v>54</v>
      </c>
      <c r="D215" s="3">
        <v>54</v>
      </c>
      <c r="E215" s="168">
        <v>108</v>
      </c>
    </row>
    <row r="216" spans="1:5" ht="43.5" thickTop="1" thickBot="1" x14ac:dyDescent="0.25">
      <c r="A216" s="64" t="s">
        <v>906</v>
      </c>
      <c r="B216" s="64"/>
      <c r="C216" s="64">
        <f>SUM(C214:C215)</f>
        <v>60</v>
      </c>
      <c r="D216" s="64">
        <f>SUM(D214:D215)</f>
        <v>72</v>
      </c>
      <c r="E216" s="64">
        <f>SUM(E214:E215)</f>
        <v>132</v>
      </c>
    </row>
    <row r="217" spans="1:5" ht="22.5" thickTop="1" thickBot="1" x14ac:dyDescent="0.25">
      <c r="A217" s="134"/>
      <c r="B217" s="78"/>
      <c r="C217" s="57"/>
      <c r="D217" s="69"/>
      <c r="E217" s="172"/>
    </row>
    <row r="218" spans="1:5" ht="22.5" thickTop="1" thickBot="1" x14ac:dyDescent="0.25">
      <c r="A218" s="130" t="s">
        <v>648</v>
      </c>
      <c r="B218" s="75"/>
      <c r="C218" s="49">
        <f>C216+C213</f>
        <v>778</v>
      </c>
      <c r="D218" s="64">
        <f>D216+D213</f>
        <v>535</v>
      </c>
      <c r="E218" s="170">
        <f>SUM(C218:D218)</f>
        <v>1313</v>
      </c>
    </row>
    <row r="219" spans="1:5" ht="43.5" thickTop="1" thickBot="1" x14ac:dyDescent="0.25">
      <c r="A219" s="134" t="s">
        <v>907</v>
      </c>
      <c r="B219" s="79" t="s">
        <v>908</v>
      </c>
      <c r="C219" s="57">
        <v>301</v>
      </c>
      <c r="D219" s="69">
        <v>288</v>
      </c>
      <c r="E219" s="172">
        <f>SUM(C219:D219)</f>
        <v>589</v>
      </c>
    </row>
    <row r="220" spans="1:5" ht="43.5" thickTop="1" thickBot="1" x14ac:dyDescent="0.25">
      <c r="A220" s="130" t="s">
        <v>649</v>
      </c>
      <c r="B220" s="75"/>
      <c r="C220" s="64">
        <v>301</v>
      </c>
      <c r="D220" s="64">
        <v>288</v>
      </c>
      <c r="E220" s="64">
        <f>SUM(C220:D220)</f>
        <v>589</v>
      </c>
    </row>
    <row r="221" spans="1:5" ht="22.5" thickTop="1" thickBot="1" x14ac:dyDescent="0.25">
      <c r="A221" s="131" t="s">
        <v>608</v>
      </c>
      <c r="B221" s="76" t="s">
        <v>51</v>
      </c>
      <c r="C221" s="55">
        <v>215</v>
      </c>
      <c r="D221" s="2">
        <v>18</v>
      </c>
      <c r="E221" s="171">
        <v>233</v>
      </c>
    </row>
    <row r="222" spans="1:5" ht="21.75" thickBot="1" x14ac:dyDescent="0.25">
      <c r="A222" s="128"/>
      <c r="B222" s="73" t="s">
        <v>31</v>
      </c>
      <c r="C222" s="53">
        <v>118</v>
      </c>
      <c r="D222" s="40">
        <v>27</v>
      </c>
      <c r="E222" s="226">
        <v>145</v>
      </c>
    </row>
    <row r="223" spans="1:5" ht="21.75" thickBot="1" x14ac:dyDescent="0.25">
      <c r="A223" s="127"/>
      <c r="B223" s="72" t="s">
        <v>876</v>
      </c>
      <c r="C223" s="52">
        <v>120</v>
      </c>
      <c r="D223" s="38">
        <v>28</v>
      </c>
      <c r="E223" s="167">
        <v>148</v>
      </c>
    </row>
    <row r="224" spans="1:5" ht="21.75" thickBot="1" x14ac:dyDescent="0.25">
      <c r="A224" s="128"/>
      <c r="B224" s="73" t="s">
        <v>909</v>
      </c>
      <c r="C224" s="53">
        <v>191</v>
      </c>
      <c r="D224" s="40">
        <v>42</v>
      </c>
      <c r="E224" s="226">
        <v>233</v>
      </c>
    </row>
    <row r="225" spans="1:5" ht="21.75" thickBot="1" x14ac:dyDescent="0.25">
      <c r="A225" s="127"/>
      <c r="B225" s="72" t="s">
        <v>910</v>
      </c>
      <c r="C225" s="52">
        <v>59</v>
      </c>
      <c r="D225" s="38">
        <v>23</v>
      </c>
      <c r="E225" s="167">
        <v>82</v>
      </c>
    </row>
    <row r="226" spans="1:5" ht="21.75" thickBot="1" x14ac:dyDescent="0.25">
      <c r="A226" s="128"/>
      <c r="B226" s="73" t="s">
        <v>911</v>
      </c>
      <c r="C226" s="53">
        <v>14</v>
      </c>
      <c r="D226" s="40">
        <v>10</v>
      </c>
      <c r="E226" s="226">
        <v>24</v>
      </c>
    </row>
    <row r="227" spans="1:5" ht="21.75" thickBot="1" x14ac:dyDescent="0.25">
      <c r="A227" s="127"/>
      <c r="B227" s="72" t="s">
        <v>912</v>
      </c>
      <c r="C227" s="52">
        <v>195</v>
      </c>
      <c r="D227" s="38">
        <v>38</v>
      </c>
      <c r="E227" s="167">
        <v>233</v>
      </c>
    </row>
    <row r="228" spans="1:5" ht="21.75" thickBot="1" x14ac:dyDescent="0.25">
      <c r="A228" s="128"/>
      <c r="B228" s="73" t="s">
        <v>913</v>
      </c>
      <c r="C228" s="53">
        <v>187</v>
      </c>
      <c r="D228" s="40">
        <v>62</v>
      </c>
      <c r="E228" s="226">
        <v>218</v>
      </c>
    </row>
    <row r="229" spans="1:5" ht="21.75" thickBot="1" x14ac:dyDescent="0.25">
      <c r="A229" s="127"/>
      <c r="B229" s="72" t="s">
        <v>914</v>
      </c>
      <c r="C229" s="52">
        <v>120</v>
      </c>
      <c r="D229" s="38">
        <v>12</v>
      </c>
      <c r="E229" s="167">
        <v>132</v>
      </c>
    </row>
    <row r="230" spans="1:5" ht="21.75" thickBot="1" x14ac:dyDescent="0.25">
      <c r="A230" s="128"/>
      <c r="B230" s="73" t="s">
        <v>915</v>
      </c>
      <c r="C230" s="53">
        <v>84</v>
      </c>
      <c r="D230" s="40">
        <v>14</v>
      </c>
      <c r="E230" s="226">
        <v>98</v>
      </c>
    </row>
    <row r="231" spans="1:5" ht="21.75" thickBot="1" x14ac:dyDescent="0.25">
      <c r="A231" s="127"/>
      <c r="B231" s="72" t="s">
        <v>916</v>
      </c>
      <c r="C231" s="52">
        <v>87</v>
      </c>
      <c r="D231" s="38">
        <v>16</v>
      </c>
      <c r="E231" s="167">
        <v>103</v>
      </c>
    </row>
    <row r="232" spans="1:5" ht="21.75" thickBot="1" x14ac:dyDescent="0.25">
      <c r="A232" s="128"/>
      <c r="B232" s="73" t="s">
        <v>917</v>
      </c>
      <c r="C232" s="53">
        <v>50</v>
      </c>
      <c r="D232" s="40">
        <v>8</v>
      </c>
      <c r="E232" s="226">
        <v>58</v>
      </c>
    </row>
    <row r="233" spans="1:5" ht="21.75" thickBot="1" x14ac:dyDescent="0.25">
      <c r="A233" s="128"/>
      <c r="B233" s="72" t="s">
        <v>918</v>
      </c>
      <c r="C233" s="52">
        <v>51</v>
      </c>
      <c r="D233" s="38">
        <v>19</v>
      </c>
      <c r="E233" s="167">
        <v>70</v>
      </c>
    </row>
    <row r="234" spans="1:5" ht="21.75" thickBot="1" x14ac:dyDescent="0.25">
      <c r="A234" s="128"/>
      <c r="B234" s="73" t="s">
        <v>919</v>
      </c>
      <c r="C234" s="53">
        <v>89</v>
      </c>
      <c r="D234" s="40">
        <v>21</v>
      </c>
      <c r="E234" s="226">
        <v>110</v>
      </c>
    </row>
    <row r="235" spans="1:5" ht="21.75" thickBot="1" x14ac:dyDescent="0.25">
      <c r="A235" s="128"/>
      <c r="B235" s="72" t="s">
        <v>920</v>
      </c>
      <c r="C235" s="52">
        <v>28</v>
      </c>
      <c r="D235" s="38">
        <v>11</v>
      </c>
      <c r="E235" s="167">
        <v>39</v>
      </c>
    </row>
    <row r="236" spans="1:5" ht="21.75" thickBot="1" x14ac:dyDescent="0.25">
      <c r="A236" s="128"/>
      <c r="B236" s="73" t="s">
        <v>921</v>
      </c>
      <c r="C236" s="53">
        <v>193</v>
      </c>
      <c r="D236" s="40">
        <v>28</v>
      </c>
      <c r="E236" s="226">
        <v>221</v>
      </c>
    </row>
    <row r="237" spans="1:5" ht="22.5" thickTop="1" thickBot="1" x14ac:dyDescent="0.25">
      <c r="A237" s="49" t="s">
        <v>922</v>
      </c>
      <c r="B237" s="49"/>
      <c r="C237" s="49">
        <f>SUM(C221:C236)</f>
        <v>1801</v>
      </c>
      <c r="D237" s="49">
        <f>SUM(D221:D236)</f>
        <v>377</v>
      </c>
      <c r="E237" s="49">
        <f>SUM(E221:E236)</f>
        <v>2147</v>
      </c>
    </row>
    <row r="238" spans="1:5" ht="22.5" thickTop="1" thickBot="1" x14ac:dyDescent="0.25">
      <c r="A238" s="38"/>
      <c r="B238" s="38" t="s">
        <v>51</v>
      </c>
      <c r="C238" s="38">
        <v>28</v>
      </c>
      <c r="D238" s="38">
        <v>10</v>
      </c>
      <c r="E238" s="38">
        <v>38</v>
      </c>
    </row>
    <row r="239" spans="1:5" ht="21.75" thickBot="1" x14ac:dyDescent="0.25">
      <c r="A239" s="40"/>
      <c r="B239" s="40" t="s">
        <v>31</v>
      </c>
      <c r="C239" s="40">
        <v>5</v>
      </c>
      <c r="D239" s="40">
        <v>0</v>
      </c>
      <c r="E239" s="40">
        <v>5</v>
      </c>
    </row>
    <row r="240" spans="1:5" ht="21.75" thickBot="1" x14ac:dyDescent="0.25">
      <c r="A240" s="38"/>
      <c r="B240" s="38" t="s">
        <v>33</v>
      </c>
      <c r="C240" s="38">
        <v>4</v>
      </c>
      <c r="D240" s="38">
        <v>2</v>
      </c>
      <c r="E240" s="38">
        <v>6</v>
      </c>
    </row>
    <row r="241" spans="1:5" ht="21.75" thickBot="1" x14ac:dyDescent="0.25">
      <c r="A241" s="40"/>
      <c r="B241" s="40" t="s">
        <v>913</v>
      </c>
      <c r="C241" s="40">
        <v>11</v>
      </c>
      <c r="D241" s="40">
        <v>6</v>
      </c>
      <c r="E241" s="40">
        <v>17</v>
      </c>
    </row>
    <row r="242" spans="1:5" ht="21.75" thickBot="1" x14ac:dyDescent="0.25">
      <c r="A242" s="40"/>
      <c r="B242" s="40" t="s">
        <v>923</v>
      </c>
      <c r="C242" s="40">
        <v>9</v>
      </c>
      <c r="D242" s="40">
        <v>17</v>
      </c>
      <c r="E242" s="40">
        <v>26</v>
      </c>
    </row>
    <row r="243" spans="1:5" ht="21.75" thickBot="1" x14ac:dyDescent="0.25">
      <c r="A243" s="38"/>
      <c r="B243" s="38" t="s">
        <v>924</v>
      </c>
      <c r="C243" s="38">
        <v>11</v>
      </c>
      <c r="D243" s="38">
        <v>7</v>
      </c>
      <c r="E243" s="38">
        <v>18</v>
      </c>
    </row>
    <row r="244" spans="1:5" ht="22.5" thickTop="1" thickBot="1" x14ac:dyDescent="0.25">
      <c r="A244" s="49" t="s">
        <v>925</v>
      </c>
      <c r="B244" s="49"/>
      <c r="C244" s="49">
        <f>SUM(C238:C243)</f>
        <v>68</v>
      </c>
      <c r="D244" s="49">
        <f>SUM(D238:D243)</f>
        <v>42</v>
      </c>
      <c r="E244" s="49">
        <f>SUM(E238:E243)</f>
        <v>110</v>
      </c>
    </row>
    <row r="245" spans="1:5" ht="39" thickTop="1" thickBot="1" x14ac:dyDescent="0.25">
      <c r="A245" s="128"/>
      <c r="B245" s="257" t="s">
        <v>926</v>
      </c>
      <c r="C245" s="53">
        <v>49</v>
      </c>
      <c r="D245" s="40">
        <v>90</v>
      </c>
      <c r="E245" s="226">
        <v>139</v>
      </c>
    </row>
    <row r="246" spans="1:5" ht="21.75" thickBot="1" x14ac:dyDescent="0.25">
      <c r="A246" s="128"/>
      <c r="B246" s="72" t="s">
        <v>927</v>
      </c>
      <c r="C246" s="53">
        <v>139</v>
      </c>
      <c r="D246" s="40">
        <v>34</v>
      </c>
      <c r="E246" s="226">
        <v>173</v>
      </c>
    </row>
    <row r="247" spans="1:5" ht="22.5" thickTop="1" thickBot="1" x14ac:dyDescent="0.25">
      <c r="A247" s="432" t="s">
        <v>928</v>
      </c>
      <c r="B247" s="433"/>
      <c r="C247" s="49">
        <f>SUM(C245:C246)</f>
        <v>188</v>
      </c>
      <c r="D247" s="49">
        <f>SUM(D245:D246)</f>
        <v>124</v>
      </c>
      <c r="E247" s="49">
        <f>SUM(E245:E246)</f>
        <v>312</v>
      </c>
    </row>
    <row r="248" spans="1:5" ht="22.5" thickTop="1" thickBot="1" x14ac:dyDescent="0.25">
      <c r="A248" s="128"/>
      <c r="B248" s="72"/>
      <c r="C248" s="53"/>
      <c r="D248" s="40"/>
      <c r="E248" s="226"/>
    </row>
    <row r="249" spans="1:5" ht="22.5" thickTop="1" thickBot="1" x14ac:dyDescent="0.25">
      <c r="A249" s="75" t="s">
        <v>839</v>
      </c>
      <c r="B249" s="75"/>
      <c r="C249" s="64">
        <f>C247+C244+C237</f>
        <v>2057</v>
      </c>
      <c r="D249" s="64">
        <f>D247+D244+D237</f>
        <v>543</v>
      </c>
      <c r="E249" s="64">
        <f>E247+E244+E237</f>
        <v>2569</v>
      </c>
    </row>
    <row r="250" spans="1:5" ht="22.5" thickTop="1" thickBot="1" x14ac:dyDescent="0.25">
      <c r="A250" s="128"/>
      <c r="B250" s="76" t="s">
        <v>51</v>
      </c>
      <c r="C250" s="55">
        <v>1</v>
      </c>
      <c r="D250" s="55">
        <v>0</v>
      </c>
      <c r="E250" s="55">
        <v>1</v>
      </c>
    </row>
    <row r="251" spans="1:5" ht="21.75" thickBot="1" x14ac:dyDescent="0.25">
      <c r="A251" s="128"/>
      <c r="B251" s="73" t="s">
        <v>31</v>
      </c>
      <c r="C251" s="53">
        <v>2</v>
      </c>
      <c r="D251" s="53">
        <v>2</v>
      </c>
      <c r="E251" s="53">
        <v>4</v>
      </c>
    </row>
    <row r="252" spans="1:5" ht="21.75" thickBot="1" x14ac:dyDescent="0.25">
      <c r="A252" s="128"/>
      <c r="B252" s="73" t="s">
        <v>909</v>
      </c>
      <c r="C252" s="52">
        <v>2</v>
      </c>
      <c r="D252" s="52">
        <v>3</v>
      </c>
      <c r="E252" s="52">
        <v>5</v>
      </c>
    </row>
    <row r="253" spans="1:5" ht="21.75" thickBot="1" x14ac:dyDescent="0.25">
      <c r="A253" s="128"/>
      <c r="B253" s="72" t="s">
        <v>912</v>
      </c>
      <c r="C253" s="53">
        <v>3</v>
      </c>
      <c r="D253" s="53">
        <v>4</v>
      </c>
      <c r="E253" s="53">
        <v>7</v>
      </c>
    </row>
    <row r="254" spans="1:5" ht="21.75" thickBot="1" x14ac:dyDescent="0.25">
      <c r="A254" s="128"/>
      <c r="B254" s="73" t="s">
        <v>913</v>
      </c>
      <c r="C254" s="52">
        <v>0</v>
      </c>
      <c r="D254" s="52">
        <v>4</v>
      </c>
      <c r="E254" s="52">
        <v>4</v>
      </c>
    </row>
    <row r="255" spans="1:5" ht="21.75" thickBot="1" x14ac:dyDescent="0.25">
      <c r="A255" s="128"/>
      <c r="B255" s="72" t="s">
        <v>914</v>
      </c>
      <c r="C255" s="53">
        <v>3</v>
      </c>
      <c r="D255" s="53">
        <v>1</v>
      </c>
      <c r="E255" s="53">
        <v>4</v>
      </c>
    </row>
    <row r="256" spans="1:5" ht="21.75" thickBot="1" x14ac:dyDescent="0.25">
      <c r="A256" s="128"/>
      <c r="B256" s="73" t="s">
        <v>915</v>
      </c>
      <c r="C256" s="52">
        <v>1</v>
      </c>
      <c r="D256" s="52">
        <v>1</v>
      </c>
      <c r="E256" s="52">
        <v>2</v>
      </c>
    </row>
    <row r="257" spans="1:5" ht="21.75" thickBot="1" x14ac:dyDescent="0.25">
      <c r="A257" s="128"/>
      <c r="B257" s="72" t="s">
        <v>916</v>
      </c>
      <c r="C257" s="55">
        <v>2</v>
      </c>
      <c r="D257" s="55">
        <v>0</v>
      </c>
      <c r="E257" s="55">
        <v>2</v>
      </c>
    </row>
    <row r="258" spans="1:5" ht="21.75" thickBot="1" x14ac:dyDescent="0.25">
      <c r="A258" s="128"/>
      <c r="B258" s="73" t="s">
        <v>917</v>
      </c>
      <c r="C258" s="53">
        <v>1</v>
      </c>
      <c r="D258" s="53">
        <v>0</v>
      </c>
      <c r="E258" s="53">
        <v>1</v>
      </c>
    </row>
    <row r="259" spans="1:5" ht="21.75" thickBot="1" x14ac:dyDescent="0.25">
      <c r="A259" s="128"/>
      <c r="B259" s="72" t="s">
        <v>918</v>
      </c>
      <c r="C259" s="52">
        <v>1</v>
      </c>
      <c r="D259" s="52">
        <v>12</v>
      </c>
      <c r="E259" s="52">
        <v>13</v>
      </c>
    </row>
    <row r="260" spans="1:5" ht="21.75" thickBot="1" x14ac:dyDescent="0.25">
      <c r="A260" s="128"/>
      <c r="B260" s="73" t="s">
        <v>919</v>
      </c>
      <c r="C260" s="53">
        <v>0</v>
      </c>
      <c r="D260" s="53">
        <v>1</v>
      </c>
      <c r="E260" s="53">
        <v>1</v>
      </c>
    </row>
    <row r="261" spans="1:5" ht="21.75" thickBot="1" x14ac:dyDescent="0.25">
      <c r="A261" s="128"/>
      <c r="B261" s="72" t="s">
        <v>920</v>
      </c>
      <c r="C261" s="52">
        <v>2</v>
      </c>
      <c r="D261" s="52">
        <v>2</v>
      </c>
      <c r="E261" s="52">
        <v>4</v>
      </c>
    </row>
    <row r="262" spans="1:5" ht="21.75" thickBot="1" x14ac:dyDescent="0.25">
      <c r="A262" s="128"/>
      <c r="B262" s="73" t="s">
        <v>921</v>
      </c>
      <c r="C262" s="53">
        <v>7</v>
      </c>
      <c r="D262" s="53">
        <v>6</v>
      </c>
      <c r="E262" s="53">
        <v>13</v>
      </c>
    </row>
    <row r="263" spans="1:5" ht="22.5" thickTop="1" thickBot="1" x14ac:dyDescent="0.25">
      <c r="A263" s="64" t="s">
        <v>922</v>
      </c>
      <c r="B263" s="64"/>
      <c r="C263" s="64">
        <f>SUM(C250:C262)</f>
        <v>25</v>
      </c>
      <c r="D263" s="64">
        <f>SUM(D250:D262)</f>
        <v>36</v>
      </c>
      <c r="E263" s="64">
        <f>SUM(E250:E262)</f>
        <v>61</v>
      </c>
    </row>
    <row r="264" spans="1:5" ht="22.5" thickTop="1" thickBot="1" x14ac:dyDescent="0.25">
      <c r="A264" s="128"/>
      <c r="B264" s="76" t="s">
        <v>51</v>
      </c>
      <c r="C264" s="53">
        <v>3</v>
      </c>
      <c r="D264" s="40">
        <v>1</v>
      </c>
      <c r="E264" s="226">
        <v>4</v>
      </c>
    </row>
    <row r="265" spans="1:5" ht="21.75" thickBot="1" x14ac:dyDescent="0.25">
      <c r="A265" s="128"/>
      <c r="B265" s="73" t="s">
        <v>909</v>
      </c>
      <c r="C265" s="53">
        <v>1</v>
      </c>
      <c r="D265" s="40">
        <v>3</v>
      </c>
      <c r="E265" s="226">
        <v>4</v>
      </c>
    </row>
    <row r="266" spans="1:5" ht="21.75" thickBot="1" x14ac:dyDescent="0.25">
      <c r="A266" s="128"/>
      <c r="B266" s="72" t="s">
        <v>912</v>
      </c>
      <c r="C266" s="53">
        <v>0</v>
      </c>
      <c r="D266" s="40">
        <v>4</v>
      </c>
      <c r="E266" s="226">
        <v>4</v>
      </c>
    </row>
    <row r="267" spans="1:5" ht="21.75" thickBot="1" x14ac:dyDescent="0.25">
      <c r="A267" s="128"/>
      <c r="B267" s="73" t="s">
        <v>913</v>
      </c>
      <c r="C267" s="53">
        <v>0</v>
      </c>
      <c r="D267" s="40">
        <v>2</v>
      </c>
      <c r="E267" s="226">
        <v>2</v>
      </c>
    </row>
    <row r="268" spans="1:5" ht="21.75" thickBot="1" x14ac:dyDescent="0.25">
      <c r="A268" s="128"/>
      <c r="B268" s="72" t="s">
        <v>924</v>
      </c>
      <c r="C268" s="53">
        <v>5</v>
      </c>
      <c r="D268" s="40">
        <v>4</v>
      </c>
      <c r="E268" s="226">
        <v>9</v>
      </c>
    </row>
    <row r="269" spans="1:5" ht="22.5" thickTop="1" thickBot="1" x14ac:dyDescent="0.25">
      <c r="A269" s="64" t="s">
        <v>929</v>
      </c>
      <c r="B269" s="64"/>
      <c r="C269" s="64">
        <f>SUM(C264:C268)</f>
        <v>9</v>
      </c>
      <c r="D269" s="64">
        <f>SUM(D264:D268)</f>
        <v>14</v>
      </c>
      <c r="E269" s="64">
        <f>SUM(E264:E268)</f>
        <v>23</v>
      </c>
    </row>
    <row r="270" spans="1:5" ht="22.5" thickTop="1" thickBot="1" x14ac:dyDescent="0.25">
      <c r="A270" s="128"/>
      <c r="B270" s="72"/>
      <c r="C270" s="53"/>
      <c r="D270" s="40"/>
      <c r="E270" s="226"/>
    </row>
    <row r="271" spans="1:5" ht="22.5" thickTop="1" thickBot="1" x14ac:dyDescent="0.25">
      <c r="A271" s="64" t="s">
        <v>824</v>
      </c>
      <c r="B271" s="64"/>
      <c r="C271" s="64">
        <f>C269+C263</f>
        <v>34</v>
      </c>
      <c r="D271" s="64">
        <f>D269+D263</f>
        <v>50</v>
      </c>
      <c r="E271" s="64">
        <f>E269+E263</f>
        <v>84</v>
      </c>
    </row>
    <row r="272" spans="1:5" ht="22.5" thickTop="1" thickBot="1" x14ac:dyDescent="0.25">
      <c r="A272" s="128"/>
      <c r="B272" s="72"/>
      <c r="C272" s="53"/>
      <c r="D272" s="40"/>
      <c r="E272" s="226"/>
    </row>
    <row r="273" spans="1:5" ht="22.5" thickTop="1" thickBot="1" x14ac:dyDescent="0.25">
      <c r="A273" s="64" t="s">
        <v>930</v>
      </c>
      <c r="B273" s="64"/>
      <c r="C273" s="64">
        <f>C271+C249</f>
        <v>2091</v>
      </c>
      <c r="D273" s="64">
        <f>D271+D249</f>
        <v>593</v>
      </c>
      <c r="E273" s="64">
        <f t="shared" ref="E273:E282" si="2">SUM(C273:D273)</f>
        <v>2684</v>
      </c>
    </row>
    <row r="274" spans="1:5" ht="22.5" thickTop="1" thickBot="1" x14ac:dyDescent="0.25">
      <c r="A274" s="132" t="s">
        <v>931</v>
      </c>
      <c r="B274" s="77" t="s">
        <v>932</v>
      </c>
      <c r="C274" s="53">
        <v>96</v>
      </c>
      <c r="D274" s="40">
        <v>21</v>
      </c>
      <c r="E274" s="226">
        <f t="shared" si="2"/>
        <v>117</v>
      </c>
    </row>
    <row r="275" spans="1:5" ht="21.75" thickBot="1" x14ac:dyDescent="0.25">
      <c r="A275" s="127"/>
      <c r="B275" s="72" t="s">
        <v>933</v>
      </c>
      <c r="C275" s="53">
        <v>98</v>
      </c>
      <c r="D275" s="40">
        <v>22</v>
      </c>
      <c r="E275" s="226">
        <f t="shared" si="2"/>
        <v>120</v>
      </c>
    </row>
    <row r="276" spans="1:5" ht="21.75" thickBot="1" x14ac:dyDescent="0.25">
      <c r="A276" s="128"/>
      <c r="B276" s="73" t="s">
        <v>934</v>
      </c>
      <c r="C276" s="53">
        <v>61</v>
      </c>
      <c r="D276" s="40">
        <v>3</v>
      </c>
      <c r="E276" s="226">
        <f t="shared" si="2"/>
        <v>64</v>
      </c>
    </row>
    <row r="277" spans="1:5" ht="21.75" thickBot="1" x14ac:dyDescent="0.25">
      <c r="A277" s="133"/>
      <c r="B277" s="78" t="s">
        <v>935</v>
      </c>
      <c r="C277" s="53">
        <v>34</v>
      </c>
      <c r="D277" s="40">
        <v>19</v>
      </c>
      <c r="E277" s="226">
        <f t="shared" si="2"/>
        <v>53</v>
      </c>
    </row>
    <row r="278" spans="1:5" ht="22.5" thickTop="1" thickBot="1" x14ac:dyDescent="0.25">
      <c r="A278" s="64" t="s">
        <v>839</v>
      </c>
      <c r="B278" s="64"/>
      <c r="C278" s="64">
        <f>SUM(C274:C277)</f>
        <v>289</v>
      </c>
      <c r="D278" s="64">
        <f>SUM(D274:D277)</f>
        <v>65</v>
      </c>
      <c r="E278" s="64">
        <f t="shared" si="2"/>
        <v>354</v>
      </c>
    </row>
    <row r="279" spans="1:5" ht="22.5" thickTop="1" thickBot="1" x14ac:dyDescent="0.25">
      <c r="A279" s="128"/>
      <c r="B279" s="77" t="s">
        <v>932</v>
      </c>
      <c r="C279" s="53">
        <v>1</v>
      </c>
      <c r="D279" s="40">
        <v>1</v>
      </c>
      <c r="E279" s="226">
        <f t="shared" si="2"/>
        <v>2</v>
      </c>
    </row>
    <row r="280" spans="1:5" ht="21.75" thickBot="1" x14ac:dyDescent="0.25">
      <c r="A280" s="128"/>
      <c r="B280" s="72" t="s">
        <v>933</v>
      </c>
      <c r="C280" s="53">
        <v>3</v>
      </c>
      <c r="D280" s="40">
        <v>3</v>
      </c>
      <c r="E280" s="226">
        <f t="shared" si="2"/>
        <v>6</v>
      </c>
    </row>
    <row r="281" spans="1:5" ht="21.75" thickBot="1" x14ac:dyDescent="0.25">
      <c r="A281" s="128"/>
      <c r="B281" s="73" t="s">
        <v>934</v>
      </c>
      <c r="C281" s="53">
        <v>0</v>
      </c>
      <c r="D281" s="40">
        <v>2</v>
      </c>
      <c r="E281" s="226">
        <f t="shared" si="2"/>
        <v>2</v>
      </c>
    </row>
    <row r="282" spans="1:5" ht="22.5" thickTop="1" thickBot="1" x14ac:dyDescent="0.25">
      <c r="A282" s="64" t="s">
        <v>824</v>
      </c>
      <c r="B282" s="64"/>
      <c r="C282" s="64">
        <f>SUM(C279:C281)</f>
        <v>4</v>
      </c>
      <c r="D282" s="64">
        <f>SUM(D279:D281)</f>
        <v>6</v>
      </c>
      <c r="E282" s="64">
        <f t="shared" si="2"/>
        <v>10</v>
      </c>
    </row>
    <row r="283" spans="1:5" ht="22.5" thickTop="1" thickBot="1" x14ac:dyDescent="0.25">
      <c r="A283" s="128"/>
      <c r="B283" s="72"/>
      <c r="C283" s="53"/>
      <c r="D283" s="40"/>
      <c r="E283" s="226"/>
    </row>
    <row r="284" spans="1:5" ht="22.5" thickTop="1" thickBot="1" x14ac:dyDescent="0.25">
      <c r="A284" s="64" t="s">
        <v>936</v>
      </c>
      <c r="B284" s="64"/>
      <c r="C284" s="64">
        <f>C282+C278</f>
        <v>293</v>
      </c>
      <c r="D284" s="64">
        <f>D282+D278</f>
        <v>71</v>
      </c>
      <c r="E284" s="64">
        <f>SUM(C284:D284)</f>
        <v>364</v>
      </c>
    </row>
    <row r="285" spans="1:5" ht="22.5" thickTop="1" thickBot="1" x14ac:dyDescent="0.25">
      <c r="A285" s="131" t="s">
        <v>937</v>
      </c>
      <c r="B285" s="76" t="s">
        <v>819</v>
      </c>
      <c r="C285" s="53">
        <v>19</v>
      </c>
      <c r="D285" s="40">
        <v>30</v>
      </c>
      <c r="E285" s="226">
        <v>49</v>
      </c>
    </row>
    <row r="286" spans="1:5" ht="21.75" thickBot="1" x14ac:dyDescent="0.25">
      <c r="A286" s="128"/>
      <c r="B286" s="73" t="s">
        <v>938</v>
      </c>
      <c r="C286" s="53">
        <v>40</v>
      </c>
      <c r="D286" s="40">
        <v>2</v>
      </c>
      <c r="E286" s="226">
        <v>42</v>
      </c>
    </row>
    <row r="287" spans="1:5" ht="21.75" thickBot="1" x14ac:dyDescent="0.25">
      <c r="A287" s="127"/>
      <c r="B287" s="72" t="s">
        <v>939</v>
      </c>
      <c r="C287" s="53">
        <v>18</v>
      </c>
      <c r="D287" s="40">
        <v>8</v>
      </c>
      <c r="E287" s="226">
        <v>26</v>
      </c>
    </row>
    <row r="288" spans="1:5" ht="21.75" thickBot="1" x14ac:dyDescent="0.25">
      <c r="A288" s="128"/>
      <c r="B288" s="73" t="s">
        <v>940</v>
      </c>
      <c r="C288" s="53">
        <v>12</v>
      </c>
      <c r="D288" s="40">
        <v>5</v>
      </c>
      <c r="E288" s="226">
        <v>17</v>
      </c>
    </row>
    <row r="289" spans="1:5" ht="42.75" thickBot="1" x14ac:dyDescent="0.25">
      <c r="A289" s="127"/>
      <c r="B289" s="72" t="s">
        <v>941</v>
      </c>
      <c r="C289" s="53">
        <v>26</v>
      </c>
      <c r="D289" s="40">
        <v>0</v>
      </c>
      <c r="E289" s="226">
        <v>26</v>
      </c>
    </row>
    <row r="290" spans="1:5" ht="42.75" thickBot="1" x14ac:dyDescent="0.25">
      <c r="A290" s="128"/>
      <c r="B290" s="73" t="s">
        <v>942</v>
      </c>
      <c r="C290" s="53">
        <v>42</v>
      </c>
      <c r="D290" s="40">
        <v>7</v>
      </c>
      <c r="E290" s="226">
        <v>49</v>
      </c>
    </row>
    <row r="291" spans="1:5" ht="42.75" thickBot="1" x14ac:dyDescent="0.25">
      <c r="A291" s="127"/>
      <c r="B291" s="72" t="s">
        <v>943</v>
      </c>
      <c r="C291" s="53">
        <v>24</v>
      </c>
      <c r="D291" s="40">
        <v>7</v>
      </c>
      <c r="E291" s="226">
        <v>31</v>
      </c>
    </row>
    <row r="292" spans="1:5" ht="42.75" thickBot="1" x14ac:dyDescent="0.25">
      <c r="A292" s="128"/>
      <c r="B292" s="73" t="s">
        <v>944</v>
      </c>
      <c r="C292" s="53">
        <v>4</v>
      </c>
      <c r="D292" s="40">
        <v>3</v>
      </c>
      <c r="E292" s="226">
        <v>7</v>
      </c>
    </row>
    <row r="293" spans="1:5" ht="42.75" thickBot="1" x14ac:dyDescent="0.25">
      <c r="A293" s="127"/>
      <c r="B293" s="72" t="s">
        <v>945</v>
      </c>
      <c r="C293" s="53">
        <v>5</v>
      </c>
      <c r="D293" s="40">
        <v>1</v>
      </c>
      <c r="E293" s="226">
        <v>6</v>
      </c>
    </row>
    <row r="294" spans="1:5" ht="42.75" thickBot="1" x14ac:dyDescent="0.25">
      <c r="A294" s="129"/>
      <c r="B294" s="74" t="s">
        <v>946</v>
      </c>
      <c r="C294" s="53">
        <v>10</v>
      </c>
      <c r="D294" s="40">
        <v>1</v>
      </c>
      <c r="E294" s="226">
        <v>11</v>
      </c>
    </row>
    <row r="295" spans="1:5" ht="22.5" thickTop="1" thickBot="1" x14ac:dyDescent="0.25">
      <c r="A295" s="64" t="s">
        <v>947</v>
      </c>
      <c r="B295" s="64"/>
      <c r="C295" s="64">
        <f>SUM(C285:C294)</f>
        <v>200</v>
      </c>
      <c r="D295" s="64">
        <f>SUM(D285:D294)</f>
        <v>64</v>
      </c>
      <c r="E295" s="64">
        <f>SUM(E285:E294)</f>
        <v>264</v>
      </c>
    </row>
    <row r="296" spans="1:5" ht="22.5" thickTop="1" thickBot="1" x14ac:dyDescent="0.25">
      <c r="A296" s="128"/>
      <c r="B296" s="128"/>
      <c r="C296" s="53"/>
      <c r="D296" s="40"/>
      <c r="E296" s="53"/>
    </row>
    <row r="297" spans="1:5" ht="42.75" thickBot="1" x14ac:dyDescent="0.25">
      <c r="A297" s="134" t="s">
        <v>948</v>
      </c>
      <c r="B297" s="79" t="s">
        <v>949</v>
      </c>
      <c r="C297" s="53">
        <v>2036</v>
      </c>
      <c r="D297" s="40">
        <v>911</v>
      </c>
      <c r="E297" s="53">
        <v>2947</v>
      </c>
    </row>
    <row r="298" spans="1:5" ht="21.75" thickBot="1" x14ac:dyDescent="0.25">
      <c r="A298" s="72"/>
      <c r="B298" s="72" t="s">
        <v>950</v>
      </c>
      <c r="C298" s="38">
        <v>72</v>
      </c>
      <c r="D298" s="38">
        <v>122</v>
      </c>
      <c r="E298" s="38">
        <v>194</v>
      </c>
    </row>
    <row r="299" spans="1:5" ht="22.5" thickTop="1" thickBot="1" x14ac:dyDescent="0.25">
      <c r="A299" s="130" t="s">
        <v>951</v>
      </c>
      <c r="B299" s="75"/>
      <c r="C299" s="49">
        <f>SUM(C297:C298)</f>
        <v>2108</v>
      </c>
      <c r="D299" s="64">
        <f>SUM(D297:D298)</f>
        <v>1033</v>
      </c>
      <c r="E299" s="170">
        <f>SUM(E297:E298)</f>
        <v>3141</v>
      </c>
    </row>
    <row r="300" spans="1:5" ht="22.5" thickTop="1" thickBot="1" x14ac:dyDescent="0.25">
      <c r="A300" s="128"/>
      <c r="B300" s="79" t="s">
        <v>949</v>
      </c>
      <c r="C300" s="53">
        <v>31</v>
      </c>
      <c r="D300" s="40">
        <v>32</v>
      </c>
      <c r="E300" s="226">
        <v>63</v>
      </c>
    </row>
    <row r="301" spans="1:5" ht="21.75" thickBot="1" x14ac:dyDescent="0.25">
      <c r="A301" s="128"/>
      <c r="B301" s="72" t="s">
        <v>950</v>
      </c>
      <c r="C301" s="53">
        <v>2</v>
      </c>
      <c r="D301" s="40">
        <v>9</v>
      </c>
      <c r="E301" s="226">
        <v>11</v>
      </c>
    </row>
    <row r="302" spans="1:5" ht="22.5" thickTop="1" thickBot="1" x14ac:dyDescent="0.25">
      <c r="A302" s="49" t="s">
        <v>824</v>
      </c>
      <c r="B302" s="49"/>
      <c r="C302" s="49">
        <f>SUM(C300:C301)</f>
        <v>33</v>
      </c>
      <c r="D302" s="49">
        <f>SUM(D300:D301)</f>
        <v>41</v>
      </c>
      <c r="E302" s="49">
        <f>SUM(E300:E301)</f>
        <v>74</v>
      </c>
    </row>
    <row r="303" spans="1:5" ht="22.5" thickTop="1" thickBot="1" x14ac:dyDescent="0.25">
      <c r="A303" s="128"/>
      <c r="B303" s="72"/>
      <c r="C303" s="53"/>
      <c r="D303" s="40"/>
      <c r="E303" s="226"/>
    </row>
    <row r="304" spans="1:5" ht="43.5" thickTop="1" thickBot="1" x14ac:dyDescent="0.25">
      <c r="A304" s="49" t="s">
        <v>952</v>
      </c>
      <c r="B304" s="49"/>
      <c r="C304" s="49">
        <f>C302+C299</f>
        <v>2141</v>
      </c>
      <c r="D304" s="49">
        <f>D302+D299</f>
        <v>1074</v>
      </c>
      <c r="E304" s="49">
        <f>SUM(C304:D304)</f>
        <v>3215</v>
      </c>
    </row>
    <row r="305" spans="1:5" ht="22.5" thickTop="1" thickBot="1" x14ac:dyDescent="0.25">
      <c r="A305" s="128"/>
      <c r="B305" s="72"/>
      <c r="C305" s="53"/>
      <c r="D305" s="40"/>
      <c r="E305" s="226"/>
    </row>
    <row r="306" spans="1:5" ht="42.75" thickBot="1" x14ac:dyDescent="0.25">
      <c r="A306" s="131" t="s">
        <v>953</v>
      </c>
      <c r="B306" s="76" t="s">
        <v>954</v>
      </c>
      <c r="C306" s="55">
        <v>79</v>
      </c>
      <c r="D306" s="2">
        <v>91</v>
      </c>
      <c r="E306" s="171">
        <v>170</v>
      </c>
    </row>
    <row r="307" spans="1:5" ht="21.75" thickBot="1" x14ac:dyDescent="0.25">
      <c r="A307" s="128"/>
      <c r="B307" s="73" t="s">
        <v>955</v>
      </c>
      <c r="C307" s="53">
        <v>54</v>
      </c>
      <c r="D307" s="40">
        <v>47</v>
      </c>
      <c r="E307" s="226">
        <v>101</v>
      </c>
    </row>
    <row r="308" spans="1:5" ht="21.75" thickBot="1" x14ac:dyDescent="0.25">
      <c r="A308" s="127"/>
      <c r="B308" s="72" t="s">
        <v>956</v>
      </c>
      <c r="C308" s="52">
        <v>22</v>
      </c>
      <c r="D308" s="38">
        <v>34</v>
      </c>
      <c r="E308" s="167">
        <v>56</v>
      </c>
    </row>
    <row r="309" spans="1:5" ht="21.75" thickBot="1" x14ac:dyDescent="0.25">
      <c r="A309" s="128"/>
      <c r="B309" s="73" t="s">
        <v>957</v>
      </c>
      <c r="C309" s="53">
        <v>5</v>
      </c>
      <c r="D309" s="40">
        <v>0</v>
      </c>
      <c r="E309" s="226">
        <v>5</v>
      </c>
    </row>
    <row r="310" spans="1:5" ht="21.75" thickBot="1" x14ac:dyDescent="0.25">
      <c r="A310" s="127"/>
      <c r="B310" s="72" t="s">
        <v>958</v>
      </c>
      <c r="C310" s="52">
        <v>18</v>
      </c>
      <c r="D310" s="38">
        <v>6</v>
      </c>
      <c r="E310" s="167">
        <v>24</v>
      </c>
    </row>
    <row r="311" spans="1:5" ht="21.75" thickBot="1" x14ac:dyDescent="0.25">
      <c r="A311" s="129"/>
      <c r="B311" s="74" t="s">
        <v>959</v>
      </c>
      <c r="C311" s="56">
        <v>11</v>
      </c>
      <c r="D311" s="4">
        <v>6</v>
      </c>
      <c r="E311" s="253">
        <v>17</v>
      </c>
    </row>
    <row r="312" spans="1:5" ht="22.5" thickTop="1" thickBot="1" x14ac:dyDescent="0.25">
      <c r="A312" s="49" t="s">
        <v>839</v>
      </c>
      <c r="B312" s="49"/>
      <c r="C312" s="49">
        <f>SUM(C306:C311)</f>
        <v>189</v>
      </c>
      <c r="D312" s="49">
        <f>SUM(D306:D311)</f>
        <v>184</v>
      </c>
      <c r="E312" s="49">
        <f>SUM(E306:E311)</f>
        <v>373</v>
      </c>
    </row>
    <row r="313" spans="1:5" ht="22.5" thickTop="1" thickBot="1" x14ac:dyDescent="0.25">
      <c r="A313" s="128"/>
      <c r="B313" s="72" t="s">
        <v>960</v>
      </c>
      <c r="C313" s="53">
        <v>2</v>
      </c>
      <c r="D313" s="40">
        <v>5</v>
      </c>
      <c r="E313" s="226">
        <v>7</v>
      </c>
    </row>
    <row r="314" spans="1:5" ht="21.75" thickBot="1" x14ac:dyDescent="0.25">
      <c r="A314" s="133"/>
      <c r="B314" s="74" t="s">
        <v>961</v>
      </c>
      <c r="C314" s="54">
        <v>0</v>
      </c>
      <c r="D314" s="1">
        <v>5</v>
      </c>
      <c r="E314" s="169">
        <v>5</v>
      </c>
    </row>
    <row r="315" spans="1:5" ht="21.75" thickBot="1" x14ac:dyDescent="0.25">
      <c r="A315" s="131"/>
      <c r="B315" s="76" t="s">
        <v>954</v>
      </c>
      <c r="C315" s="53">
        <v>2</v>
      </c>
      <c r="D315" s="53">
        <v>16</v>
      </c>
      <c r="E315" s="53">
        <v>18</v>
      </c>
    </row>
    <row r="316" spans="1:5" ht="21.75" thickBot="1" x14ac:dyDescent="0.25">
      <c r="A316" s="128"/>
      <c r="B316" s="73" t="s">
        <v>955</v>
      </c>
      <c r="C316" s="53">
        <v>7</v>
      </c>
      <c r="D316" s="40">
        <v>24</v>
      </c>
      <c r="E316" s="226">
        <v>31</v>
      </c>
    </row>
    <row r="317" spans="1:5" ht="21.75" thickBot="1" x14ac:dyDescent="0.25">
      <c r="A317" s="127"/>
      <c r="B317" s="72" t="s">
        <v>956</v>
      </c>
      <c r="C317" s="52">
        <v>3</v>
      </c>
      <c r="D317" s="38">
        <v>3</v>
      </c>
      <c r="E317" s="167">
        <v>6</v>
      </c>
    </row>
    <row r="318" spans="1:5" ht="21.75" thickBot="1" x14ac:dyDescent="0.25">
      <c r="A318" s="128"/>
      <c r="B318" s="73" t="s">
        <v>957</v>
      </c>
      <c r="C318" s="53">
        <v>1</v>
      </c>
      <c r="D318" s="40">
        <v>0</v>
      </c>
      <c r="E318" s="226">
        <v>1</v>
      </c>
    </row>
    <row r="319" spans="1:5" ht="21.75" thickBot="1" x14ac:dyDescent="0.25">
      <c r="A319" s="128"/>
      <c r="B319" s="74" t="s">
        <v>959</v>
      </c>
      <c r="C319" s="53">
        <v>2</v>
      </c>
      <c r="D319" s="40">
        <v>7</v>
      </c>
      <c r="E319" s="226">
        <v>9</v>
      </c>
    </row>
    <row r="320" spans="1:5" ht="22.5" thickTop="1" thickBot="1" x14ac:dyDescent="0.25">
      <c r="A320" s="49" t="s">
        <v>814</v>
      </c>
      <c r="B320" s="49"/>
      <c r="C320" s="49">
        <f>SUM(C313:C319)</f>
        <v>17</v>
      </c>
      <c r="D320" s="49">
        <f>SUM(D313:D319)</f>
        <v>60</v>
      </c>
      <c r="E320" s="49">
        <f>SUM(E313:E319)</f>
        <v>77</v>
      </c>
    </row>
    <row r="321" spans="1:5" ht="22.5" thickTop="1" thickBot="1" x14ac:dyDescent="0.25">
      <c r="A321" s="128"/>
      <c r="B321" s="73"/>
      <c r="C321" s="53"/>
      <c r="D321" s="40"/>
      <c r="E321" s="226"/>
    </row>
    <row r="322" spans="1:5" ht="43.5" thickTop="1" thickBot="1" x14ac:dyDescent="0.25">
      <c r="A322" s="49" t="s">
        <v>962</v>
      </c>
      <c r="B322" s="49"/>
      <c r="C322" s="49">
        <f>C320+C312</f>
        <v>206</v>
      </c>
      <c r="D322" s="49">
        <f>D320+D312</f>
        <v>244</v>
      </c>
      <c r="E322" s="49">
        <f>SUM(C322:D322)</f>
        <v>450</v>
      </c>
    </row>
    <row r="323" spans="1:5" ht="21.75" thickTop="1" x14ac:dyDescent="0.2">
      <c r="A323" s="129"/>
      <c r="B323" s="74"/>
      <c r="C323" s="56"/>
      <c r="D323" s="4"/>
      <c r="E323" s="253"/>
    </row>
    <row r="324" spans="1:5" ht="42.75" thickBot="1" x14ac:dyDescent="0.25">
      <c r="A324" s="134" t="s">
        <v>963</v>
      </c>
      <c r="B324" s="79" t="s">
        <v>964</v>
      </c>
      <c r="C324" s="57">
        <v>283</v>
      </c>
      <c r="D324" s="69">
        <v>0</v>
      </c>
      <c r="E324" s="172">
        <v>283</v>
      </c>
    </row>
    <row r="325" spans="1:5" ht="43.5" thickTop="1" thickBot="1" x14ac:dyDescent="0.25">
      <c r="A325" s="130" t="s">
        <v>662</v>
      </c>
      <c r="B325" s="75"/>
      <c r="C325" s="49"/>
      <c r="D325" s="64"/>
      <c r="E325" s="170"/>
    </row>
    <row r="326" spans="1:5" ht="22.5" thickTop="1" thickBot="1" x14ac:dyDescent="0.25">
      <c r="A326" s="128"/>
      <c r="B326" s="73" t="s">
        <v>965</v>
      </c>
      <c r="C326" s="53">
        <v>10</v>
      </c>
      <c r="D326" s="40">
        <v>0</v>
      </c>
      <c r="E326" s="226">
        <v>10</v>
      </c>
    </row>
    <row r="327" spans="1:5" ht="43.5" thickTop="1" thickBot="1" x14ac:dyDescent="0.25">
      <c r="A327" s="130" t="s">
        <v>966</v>
      </c>
      <c r="B327" s="75"/>
      <c r="C327" s="49">
        <f>SUM(C324:C326)</f>
        <v>293</v>
      </c>
      <c r="D327" s="64">
        <f>SUM(D324:D326)</f>
        <v>0</v>
      </c>
      <c r="E327" s="170">
        <f>SUM(E324:E326)</f>
        <v>293</v>
      </c>
    </row>
    <row r="328" spans="1:5" ht="22.5" thickTop="1" thickBot="1" x14ac:dyDescent="0.25">
      <c r="A328" s="128"/>
      <c r="B328" s="128"/>
      <c r="C328" s="57"/>
      <c r="D328" s="57"/>
      <c r="E328" s="57"/>
    </row>
    <row r="329" spans="1:5" ht="21.75" thickBot="1" x14ac:dyDescent="0.25">
      <c r="A329" s="128" t="s">
        <v>967</v>
      </c>
      <c r="B329" s="128" t="s">
        <v>968</v>
      </c>
      <c r="C329" s="52">
        <v>65</v>
      </c>
      <c r="D329" s="52">
        <v>51</v>
      </c>
      <c r="E329" s="52">
        <f>SUM(C329:D329)</f>
        <v>116</v>
      </c>
    </row>
    <row r="330" spans="1:5" ht="21.75" thickBot="1" x14ac:dyDescent="0.25">
      <c r="A330" s="128"/>
      <c r="B330" s="128" t="s">
        <v>969</v>
      </c>
      <c r="C330" s="57">
        <v>0</v>
      </c>
      <c r="D330" s="57">
        <v>1</v>
      </c>
      <c r="E330" s="57">
        <v>1</v>
      </c>
    </row>
    <row r="331" spans="1:5" ht="43.5" thickTop="1" thickBot="1" x14ac:dyDescent="0.25">
      <c r="A331" s="130" t="s">
        <v>970</v>
      </c>
      <c r="B331" s="75"/>
      <c r="C331" s="49">
        <f>SUM(C329:C330)</f>
        <v>65</v>
      </c>
      <c r="D331" s="49">
        <f>SUM(D329:D330)</f>
        <v>52</v>
      </c>
      <c r="E331" s="49">
        <f>SUM(E329:E330)</f>
        <v>117</v>
      </c>
    </row>
    <row r="332" spans="1:5" ht="22.5" thickTop="1" thickBot="1" x14ac:dyDescent="0.25">
      <c r="A332" s="127"/>
      <c r="B332" s="127"/>
      <c r="C332" s="127"/>
      <c r="D332" s="127"/>
      <c r="E332" s="127"/>
    </row>
    <row r="333" spans="1:5" ht="63.75" thickBot="1" x14ac:dyDescent="0.25">
      <c r="A333" s="134" t="s">
        <v>971</v>
      </c>
      <c r="B333" s="79" t="s">
        <v>972</v>
      </c>
      <c r="C333" s="52">
        <v>65</v>
      </c>
      <c r="D333" s="52">
        <v>22</v>
      </c>
      <c r="E333" s="52">
        <f>SUM(C333:D333)</f>
        <v>87</v>
      </c>
    </row>
    <row r="334" spans="1:5" ht="21.75" thickBot="1" x14ac:dyDescent="0.25">
      <c r="A334" s="127"/>
      <c r="B334" s="127" t="s">
        <v>973</v>
      </c>
      <c r="C334" s="57">
        <v>5</v>
      </c>
      <c r="D334" s="57">
        <v>9</v>
      </c>
      <c r="E334" s="57">
        <v>14</v>
      </c>
    </row>
    <row r="335" spans="1:5" ht="43.5" thickTop="1" thickBot="1" x14ac:dyDescent="0.25">
      <c r="A335" s="130" t="s">
        <v>974</v>
      </c>
      <c r="B335" s="75"/>
      <c r="C335" s="49">
        <f>SUM(C336)</f>
        <v>0</v>
      </c>
      <c r="D335" s="64">
        <f>SUM(D333:D334)</f>
        <v>31</v>
      </c>
      <c r="E335" s="170">
        <f>SUM(E333:E334)</f>
        <v>101</v>
      </c>
    </row>
    <row r="336" spans="1:5" ht="22.5" thickTop="1" thickBot="1" x14ac:dyDescent="0.25">
      <c r="A336" s="134"/>
      <c r="B336" s="79"/>
      <c r="C336" s="57"/>
      <c r="D336" s="69"/>
      <c r="E336" s="172"/>
    </row>
    <row r="337" spans="1:7" ht="75.75" customHeight="1" thickTop="1" thickBot="1" x14ac:dyDescent="0.25">
      <c r="A337" s="258" t="s">
        <v>975</v>
      </c>
      <c r="B337" s="259"/>
      <c r="C337" s="260">
        <v>12900</v>
      </c>
      <c r="D337" s="261">
        <f>D335+D331+D327+D322+D304+D295+D284+D273+D220+D218+D209+D198+D185+D151+D123+D120+D114+D107+D74+D47</f>
        <v>9311</v>
      </c>
      <c r="E337" s="261">
        <f>E335+E331+E327+E322+E304+E295+E284+E273+E220+E218+E209+E198+E185+E151+E123+E120+E114+E107+E74+E47</f>
        <v>22211</v>
      </c>
    </row>
    <row r="338" spans="1:7" ht="15" thickTop="1" x14ac:dyDescent="0.2"/>
    <row r="339" spans="1:7" x14ac:dyDescent="0.2">
      <c r="A339" s="418"/>
      <c r="B339" s="419"/>
      <c r="C339" s="419"/>
      <c r="D339" s="419"/>
      <c r="E339" s="419"/>
      <c r="F339" s="419"/>
      <c r="G339" s="420"/>
    </row>
    <row r="340" spans="1:7" x14ac:dyDescent="0.2">
      <c r="A340" s="421"/>
      <c r="B340" s="422"/>
      <c r="C340" s="422"/>
      <c r="D340" s="422"/>
      <c r="E340" s="422"/>
      <c r="F340" s="422"/>
      <c r="G340" s="423"/>
    </row>
    <row r="341" spans="1:7" x14ac:dyDescent="0.2">
      <c r="A341" s="424"/>
      <c r="B341" s="425"/>
      <c r="C341" s="425"/>
      <c r="D341" s="425"/>
      <c r="E341" s="425"/>
      <c r="F341" s="425"/>
      <c r="G341" s="426"/>
    </row>
    <row r="342" spans="1:7" ht="23.25" x14ac:dyDescent="0.2">
      <c r="A342" s="427" t="s">
        <v>976</v>
      </c>
      <c r="B342" s="427" t="s">
        <v>16</v>
      </c>
      <c r="C342" s="428" t="s">
        <v>977</v>
      </c>
      <c r="D342" s="429" t="s">
        <v>978</v>
      </c>
      <c r="E342" s="429"/>
      <c r="F342" s="429"/>
      <c r="G342" s="430" t="s">
        <v>979</v>
      </c>
    </row>
    <row r="343" spans="1:7" ht="21" x14ac:dyDescent="0.2">
      <c r="A343" s="427"/>
      <c r="B343" s="427"/>
      <c r="C343" s="428"/>
      <c r="D343" s="262" t="s">
        <v>7</v>
      </c>
      <c r="E343" s="262" t="s">
        <v>5</v>
      </c>
      <c r="F343" s="262" t="s">
        <v>980</v>
      </c>
      <c r="G343" s="431"/>
    </row>
    <row r="344" spans="1:7" ht="126" x14ac:dyDescent="0.2">
      <c r="A344" s="263" t="s">
        <v>981</v>
      </c>
      <c r="B344" s="264"/>
      <c r="C344" s="263" t="s">
        <v>982</v>
      </c>
      <c r="D344" s="263">
        <v>1</v>
      </c>
      <c r="E344" s="263">
        <v>6</v>
      </c>
      <c r="F344" s="263">
        <v>7</v>
      </c>
      <c r="G344" s="263" t="s">
        <v>983</v>
      </c>
    </row>
    <row r="345" spans="1:7" ht="21" x14ac:dyDescent="0.2">
      <c r="A345" s="265" t="s">
        <v>984</v>
      </c>
      <c r="B345" s="266"/>
      <c r="C345" s="265" t="s">
        <v>131</v>
      </c>
      <c r="D345" s="265">
        <v>1</v>
      </c>
      <c r="E345" s="265">
        <v>0</v>
      </c>
      <c r="F345" s="263">
        <v>1</v>
      </c>
      <c r="G345" s="263"/>
    </row>
    <row r="346" spans="1:7" ht="21" x14ac:dyDescent="0.2">
      <c r="A346" s="265" t="s">
        <v>985</v>
      </c>
      <c r="B346" s="264"/>
      <c r="C346" s="265" t="s">
        <v>70</v>
      </c>
      <c r="D346" s="263"/>
      <c r="E346" s="263">
        <v>7</v>
      </c>
      <c r="F346" s="263">
        <v>7</v>
      </c>
      <c r="G346" s="263" t="s">
        <v>986</v>
      </c>
    </row>
    <row r="347" spans="1:7" ht="21" x14ac:dyDescent="0.2">
      <c r="A347" s="265" t="s">
        <v>987</v>
      </c>
      <c r="B347" s="264"/>
      <c r="C347" s="265"/>
      <c r="D347" s="263"/>
      <c r="E347" s="263"/>
      <c r="F347" s="263"/>
      <c r="G347" s="263"/>
    </row>
    <row r="348" spans="1:7" ht="21" x14ac:dyDescent="0.2">
      <c r="A348" s="265" t="s">
        <v>987</v>
      </c>
      <c r="B348" s="265" t="s">
        <v>126</v>
      </c>
      <c r="C348" s="265" t="s">
        <v>988</v>
      </c>
      <c r="D348" s="265">
        <v>1</v>
      </c>
      <c r="E348" s="265"/>
      <c r="F348" s="265"/>
      <c r="G348" s="265"/>
    </row>
    <row r="349" spans="1:7" ht="21" x14ac:dyDescent="0.2">
      <c r="A349" s="265" t="s">
        <v>989</v>
      </c>
      <c r="B349" s="266"/>
      <c r="C349" s="265" t="s">
        <v>70</v>
      </c>
      <c r="D349" s="265"/>
      <c r="E349" s="265">
        <v>1</v>
      </c>
      <c r="F349" s="263">
        <v>1</v>
      </c>
      <c r="G349" s="263" t="s">
        <v>986</v>
      </c>
    </row>
    <row r="350" spans="1:7" ht="168" x14ac:dyDescent="0.2">
      <c r="A350" s="265" t="s">
        <v>990</v>
      </c>
      <c r="B350" s="266"/>
      <c r="C350" s="265" t="s">
        <v>70</v>
      </c>
      <c r="D350" s="265">
        <v>3</v>
      </c>
      <c r="E350" s="265">
        <v>7</v>
      </c>
      <c r="F350" s="263">
        <v>10</v>
      </c>
      <c r="G350" s="263" t="s">
        <v>991</v>
      </c>
    </row>
    <row r="351" spans="1:7" ht="21.75" thickBot="1" x14ac:dyDescent="0.25">
      <c r="A351" s="263" t="s">
        <v>992</v>
      </c>
      <c r="B351" s="264"/>
      <c r="C351" s="263" t="s">
        <v>70</v>
      </c>
      <c r="D351" s="263"/>
      <c r="E351" s="263">
        <v>41</v>
      </c>
      <c r="F351" s="263">
        <v>41</v>
      </c>
      <c r="G351" s="263"/>
    </row>
    <row r="352" spans="1:7" ht="36" thickTop="1" thickBot="1" x14ac:dyDescent="0.25">
      <c r="A352" s="260" t="s">
        <v>993</v>
      </c>
      <c r="B352" s="259"/>
      <c r="C352" s="259"/>
      <c r="D352" s="260">
        <f>SUM(D344:D351)</f>
        <v>6</v>
      </c>
      <c r="E352" s="260">
        <f>SUM(E344:E351)</f>
        <v>62</v>
      </c>
      <c r="F352" s="260">
        <f>SUM(F344:F351)</f>
        <v>67</v>
      </c>
      <c r="G352" s="259"/>
    </row>
    <row r="353" ht="15" thickTop="1" x14ac:dyDescent="0.2"/>
  </sheetData>
  <mergeCells count="12">
    <mergeCell ref="A247:B247"/>
    <mergeCell ref="A4:C4"/>
    <mergeCell ref="A5:E5"/>
    <mergeCell ref="A10:A11"/>
    <mergeCell ref="B10:B11"/>
    <mergeCell ref="C10:E10"/>
    <mergeCell ref="A339:G341"/>
    <mergeCell ref="A342:A343"/>
    <mergeCell ref="B342:B343"/>
    <mergeCell ref="C342:C343"/>
    <mergeCell ref="D342:F342"/>
    <mergeCell ref="G342:G343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fitToPage="1"/>
  </sheetPr>
  <dimension ref="A3:N35"/>
  <sheetViews>
    <sheetView rightToLeft="1" zoomScale="80" zoomScaleNormal="80" workbookViewId="0">
      <selection activeCell="B3" sqref="B3:G3"/>
    </sheetView>
  </sheetViews>
  <sheetFormatPr defaultColWidth="9" defaultRowHeight="21" x14ac:dyDescent="0.2"/>
  <cols>
    <col min="1" max="1" width="54.25" style="15" customWidth="1"/>
    <col min="2" max="13" width="10.875" style="15" customWidth="1"/>
    <col min="14" max="14" width="14.875" style="15" customWidth="1"/>
    <col min="15" max="15" width="6.25" style="15" customWidth="1"/>
    <col min="16" max="17" width="6.75" style="15" customWidth="1"/>
    <col min="18" max="18" width="10.875" style="15" customWidth="1"/>
    <col min="19" max="16384" width="9" style="15"/>
  </cols>
  <sheetData>
    <row r="3" spans="1:14" ht="16.899999999999999" customHeight="1" x14ac:dyDescent="0.2">
      <c r="B3" s="438" t="s">
        <v>17</v>
      </c>
      <c r="C3" s="438"/>
      <c r="D3" s="438"/>
      <c r="E3" s="438"/>
      <c r="F3" s="438"/>
      <c r="G3" s="438"/>
    </row>
    <row r="4" spans="1:14" ht="16.899999999999999" customHeight="1" x14ac:dyDescent="0.2">
      <c r="A4" s="15" t="s">
        <v>47</v>
      </c>
    </row>
    <row r="8" spans="1:14" ht="13.5" customHeight="1" thickBot="1" x14ac:dyDescent="0.25"/>
    <row r="9" spans="1:14" ht="32.25" customHeight="1" thickTop="1" thickBot="1" x14ac:dyDescent="0.25">
      <c r="A9" s="436" t="s">
        <v>1</v>
      </c>
      <c r="B9" s="436" t="s">
        <v>544</v>
      </c>
      <c r="C9" s="436"/>
      <c r="D9" s="436"/>
      <c r="E9" s="436"/>
      <c r="F9" s="436"/>
      <c r="G9" s="436"/>
      <c r="H9" s="436" t="s">
        <v>545</v>
      </c>
      <c r="I9" s="436"/>
      <c r="J9" s="436"/>
      <c r="K9" s="436"/>
      <c r="L9" s="439" t="s">
        <v>12</v>
      </c>
      <c r="M9" s="439"/>
      <c r="N9" s="439"/>
    </row>
    <row r="10" spans="1:14" ht="21" customHeight="1" thickTop="1" thickBot="1" x14ac:dyDescent="0.25">
      <c r="A10" s="436"/>
      <c r="B10" s="437" t="s">
        <v>11</v>
      </c>
      <c r="C10" s="437"/>
      <c r="D10" s="437" t="s">
        <v>10</v>
      </c>
      <c r="E10" s="437"/>
      <c r="F10" s="437" t="s">
        <v>0</v>
      </c>
      <c r="G10" s="437"/>
      <c r="H10" s="440" t="s">
        <v>618</v>
      </c>
      <c r="I10" s="441"/>
      <c r="J10" s="437" t="s">
        <v>546</v>
      </c>
      <c r="K10" s="437"/>
      <c r="L10" s="439"/>
      <c r="M10" s="439"/>
      <c r="N10" s="439"/>
    </row>
    <row r="11" spans="1:14" ht="21" customHeight="1" thickTop="1" thickBot="1" x14ac:dyDescent="0.25">
      <c r="A11" s="436"/>
      <c r="B11" s="437"/>
      <c r="C11" s="437"/>
      <c r="D11" s="437"/>
      <c r="E11" s="437"/>
      <c r="F11" s="437"/>
      <c r="G11" s="437"/>
      <c r="H11" s="442"/>
      <c r="I11" s="443"/>
      <c r="J11" s="437"/>
      <c r="K11" s="437"/>
      <c r="L11" s="439"/>
      <c r="M11" s="439"/>
      <c r="N11" s="439"/>
    </row>
    <row r="12" spans="1:14" ht="30.75" customHeight="1" thickTop="1" thickBot="1" x14ac:dyDescent="0.25">
      <c r="A12" s="436"/>
      <c r="B12" s="43" t="s">
        <v>7</v>
      </c>
      <c r="C12" s="43" t="s">
        <v>5</v>
      </c>
      <c r="D12" s="43" t="s">
        <v>7</v>
      </c>
      <c r="E12" s="43" t="s">
        <v>5</v>
      </c>
      <c r="F12" s="43" t="s">
        <v>7</v>
      </c>
      <c r="G12" s="43" t="s">
        <v>5</v>
      </c>
      <c r="H12" s="43" t="s">
        <v>7</v>
      </c>
      <c r="I12" s="43" t="s">
        <v>5</v>
      </c>
      <c r="J12" s="43" t="s">
        <v>7</v>
      </c>
      <c r="K12" s="43" t="s">
        <v>5</v>
      </c>
      <c r="L12" s="43" t="s">
        <v>7</v>
      </c>
      <c r="M12" s="43" t="s">
        <v>5</v>
      </c>
      <c r="N12" s="44" t="s">
        <v>13</v>
      </c>
    </row>
    <row r="13" spans="1:14" ht="26.25" customHeight="1" thickTop="1" thickBot="1" x14ac:dyDescent="0.25">
      <c r="A13" s="136" t="s">
        <v>566</v>
      </c>
      <c r="B13" s="51">
        <v>11</v>
      </c>
      <c r="C13" s="7">
        <v>59</v>
      </c>
      <c r="D13" s="7">
        <v>27</v>
      </c>
      <c r="E13" s="7">
        <v>39</v>
      </c>
      <c r="F13" s="7">
        <v>40</v>
      </c>
      <c r="G13" s="8">
        <v>44</v>
      </c>
      <c r="H13" s="37">
        <v>54</v>
      </c>
      <c r="I13" s="7">
        <v>27</v>
      </c>
      <c r="J13" s="7">
        <v>80</v>
      </c>
      <c r="K13" s="8">
        <v>30</v>
      </c>
      <c r="L13" s="37">
        <f>SUM(B13+D13+F13+H13+J13)</f>
        <v>212</v>
      </c>
      <c r="M13" s="36">
        <f>SUM(C13+E13+G13+I13+K13)</f>
        <v>199</v>
      </c>
      <c r="N13" s="166">
        <f>SUM(L13:M13)</f>
        <v>411</v>
      </c>
    </row>
    <row r="14" spans="1:14" ht="26.25" customHeight="1" thickBot="1" x14ac:dyDescent="0.25">
      <c r="A14" s="137" t="s">
        <v>597</v>
      </c>
      <c r="B14" s="52">
        <v>2</v>
      </c>
      <c r="C14" s="27">
        <v>44</v>
      </c>
      <c r="D14" s="27"/>
      <c r="E14" s="27">
        <v>50</v>
      </c>
      <c r="F14" s="27">
        <v>15</v>
      </c>
      <c r="G14" s="9">
        <v>72</v>
      </c>
      <c r="H14" s="39">
        <v>16</v>
      </c>
      <c r="I14" s="27">
        <v>75</v>
      </c>
      <c r="J14" s="27">
        <v>17</v>
      </c>
      <c r="K14" s="9">
        <v>65</v>
      </c>
      <c r="L14" s="39">
        <f t="shared" ref="L14:L33" si="0">SUM(B14+D14+F14+H14+J14)</f>
        <v>50</v>
      </c>
      <c r="M14" s="38">
        <f t="shared" ref="M14:M33" si="1">SUM(C14+E14+G14+I14+K14)</f>
        <v>306</v>
      </c>
      <c r="N14" s="167">
        <f t="shared" ref="N14:N33" si="2">SUM(L14:M14)</f>
        <v>356</v>
      </c>
    </row>
    <row r="15" spans="1:14" ht="26.25" customHeight="1" thickBot="1" x14ac:dyDescent="0.25">
      <c r="A15" s="138" t="s">
        <v>548</v>
      </c>
      <c r="B15" s="53">
        <v>15</v>
      </c>
      <c r="C15" s="11">
        <v>52</v>
      </c>
      <c r="D15" s="11">
        <v>15</v>
      </c>
      <c r="E15" s="11">
        <v>20</v>
      </c>
      <c r="F15" s="11">
        <v>26</v>
      </c>
      <c r="G15" s="46">
        <v>9</v>
      </c>
      <c r="H15" s="41">
        <v>31</v>
      </c>
      <c r="I15" s="11">
        <v>18</v>
      </c>
      <c r="J15" s="11">
        <v>30</v>
      </c>
      <c r="K15" s="46">
        <v>21</v>
      </c>
      <c r="L15" s="41">
        <f t="shared" si="0"/>
        <v>117</v>
      </c>
      <c r="M15" s="40">
        <f t="shared" si="1"/>
        <v>120</v>
      </c>
      <c r="N15" s="226">
        <f t="shared" si="2"/>
        <v>237</v>
      </c>
    </row>
    <row r="16" spans="1:14" ht="26.25" customHeight="1" thickBot="1" x14ac:dyDescent="0.25">
      <c r="A16" s="137" t="s">
        <v>567</v>
      </c>
      <c r="B16" s="52">
        <v>164</v>
      </c>
      <c r="C16" s="27">
        <v>201</v>
      </c>
      <c r="D16" s="27">
        <v>135</v>
      </c>
      <c r="E16" s="27">
        <v>145</v>
      </c>
      <c r="F16" s="27">
        <v>191</v>
      </c>
      <c r="G16" s="9">
        <v>240</v>
      </c>
      <c r="H16" s="39">
        <v>262</v>
      </c>
      <c r="I16" s="27">
        <v>191</v>
      </c>
      <c r="J16" s="27">
        <v>156</v>
      </c>
      <c r="K16" s="9">
        <v>64</v>
      </c>
      <c r="L16" s="39">
        <f t="shared" si="0"/>
        <v>908</v>
      </c>
      <c r="M16" s="38">
        <f>SUM(C16+E16+G16+I16+K16)</f>
        <v>841</v>
      </c>
      <c r="N16" s="167">
        <f t="shared" si="2"/>
        <v>1749</v>
      </c>
    </row>
    <row r="17" spans="1:14" ht="26.25" customHeight="1" thickBot="1" x14ac:dyDescent="0.25">
      <c r="A17" s="138" t="s">
        <v>568</v>
      </c>
      <c r="B17" s="53">
        <v>8</v>
      </c>
      <c r="C17" s="11">
        <v>17</v>
      </c>
      <c r="D17" s="11">
        <v>16</v>
      </c>
      <c r="E17" s="11">
        <v>9</v>
      </c>
      <c r="F17" s="11">
        <v>22</v>
      </c>
      <c r="G17" s="46">
        <v>12</v>
      </c>
      <c r="H17" s="41">
        <v>36</v>
      </c>
      <c r="I17" s="11">
        <v>26</v>
      </c>
      <c r="J17" s="11">
        <v>43</v>
      </c>
      <c r="K17" s="46">
        <v>20</v>
      </c>
      <c r="L17" s="41">
        <f t="shared" si="0"/>
        <v>125</v>
      </c>
      <c r="M17" s="40">
        <f t="shared" si="1"/>
        <v>84</v>
      </c>
      <c r="N17" s="226">
        <f t="shared" si="2"/>
        <v>209</v>
      </c>
    </row>
    <row r="18" spans="1:14" ht="26.25" customHeight="1" thickBot="1" x14ac:dyDescent="0.25">
      <c r="A18" s="137" t="s">
        <v>569</v>
      </c>
      <c r="B18" s="52">
        <v>20</v>
      </c>
      <c r="C18" s="27">
        <v>31</v>
      </c>
      <c r="D18" s="27">
        <v>14</v>
      </c>
      <c r="E18" s="27">
        <v>12</v>
      </c>
      <c r="F18" s="27">
        <v>25</v>
      </c>
      <c r="G18" s="9">
        <v>11</v>
      </c>
      <c r="H18" s="39">
        <v>31</v>
      </c>
      <c r="I18" s="27">
        <v>10</v>
      </c>
      <c r="J18" s="27">
        <v>40</v>
      </c>
      <c r="K18" s="9">
        <v>21</v>
      </c>
      <c r="L18" s="39">
        <f>SUM(B18+D18+F18+H18+J18)</f>
        <v>130</v>
      </c>
      <c r="M18" s="38">
        <f t="shared" si="1"/>
        <v>85</v>
      </c>
      <c r="N18" s="167">
        <f t="shared" si="2"/>
        <v>215</v>
      </c>
    </row>
    <row r="19" spans="1:14" ht="26.25" customHeight="1" thickBot="1" x14ac:dyDescent="0.25">
      <c r="A19" s="138" t="s">
        <v>526</v>
      </c>
      <c r="B19" s="53">
        <v>4</v>
      </c>
      <c r="C19" s="11">
        <v>4</v>
      </c>
      <c r="D19" s="11">
        <v>1</v>
      </c>
      <c r="E19" s="11">
        <v>6</v>
      </c>
      <c r="F19" s="11">
        <v>26</v>
      </c>
      <c r="G19" s="46">
        <v>24</v>
      </c>
      <c r="H19" s="41">
        <v>19</v>
      </c>
      <c r="I19" s="11">
        <v>25</v>
      </c>
      <c r="J19" s="11">
        <v>25</v>
      </c>
      <c r="K19" s="46">
        <v>23</v>
      </c>
      <c r="L19" s="41">
        <f t="shared" si="0"/>
        <v>75</v>
      </c>
      <c r="M19" s="40">
        <f>SUM(C19+E19+G19+I19+K19)</f>
        <v>82</v>
      </c>
      <c r="N19" s="226">
        <f>SUM(L19:M19)</f>
        <v>157</v>
      </c>
    </row>
    <row r="20" spans="1:14" ht="26.25" customHeight="1" thickBot="1" x14ac:dyDescent="0.25">
      <c r="A20" s="137" t="s">
        <v>570</v>
      </c>
      <c r="B20" s="52">
        <v>6</v>
      </c>
      <c r="C20" s="27">
        <v>29</v>
      </c>
      <c r="D20" s="27">
        <v>16</v>
      </c>
      <c r="E20" s="27">
        <v>8</v>
      </c>
      <c r="F20" s="27">
        <v>25</v>
      </c>
      <c r="G20" s="9">
        <v>14</v>
      </c>
      <c r="H20" s="39">
        <v>7</v>
      </c>
      <c r="I20" s="27">
        <v>2</v>
      </c>
      <c r="J20" s="27">
        <v>28</v>
      </c>
      <c r="K20" s="9">
        <v>6</v>
      </c>
      <c r="L20" s="39">
        <f>SUM(B20+D20+F20+H20+J20)</f>
        <v>82</v>
      </c>
      <c r="M20" s="38">
        <f t="shared" si="1"/>
        <v>59</v>
      </c>
      <c r="N20" s="167">
        <f>SUM(L20:M20)</f>
        <v>141</v>
      </c>
    </row>
    <row r="21" spans="1:14" ht="26.25" customHeight="1" thickBot="1" x14ac:dyDescent="0.25">
      <c r="A21" s="138" t="s">
        <v>571</v>
      </c>
      <c r="B21" s="53"/>
      <c r="C21" s="11">
        <v>11</v>
      </c>
      <c r="D21" s="11"/>
      <c r="E21" s="11">
        <v>15</v>
      </c>
      <c r="F21" s="11">
        <v>2</v>
      </c>
      <c r="G21" s="46">
        <v>11</v>
      </c>
      <c r="H21" s="41">
        <v>5</v>
      </c>
      <c r="I21" s="11">
        <v>3</v>
      </c>
      <c r="J21" s="11">
        <v>5</v>
      </c>
      <c r="K21" s="46">
        <v>15</v>
      </c>
      <c r="L21" s="41">
        <f t="shared" si="0"/>
        <v>12</v>
      </c>
      <c r="M21" s="40">
        <f t="shared" si="1"/>
        <v>55</v>
      </c>
      <c r="N21" s="226">
        <f t="shared" si="2"/>
        <v>67</v>
      </c>
    </row>
    <row r="22" spans="1:14" ht="26.25" customHeight="1" thickBot="1" x14ac:dyDescent="0.25">
      <c r="A22" s="137" t="s">
        <v>572</v>
      </c>
      <c r="B22" s="52">
        <v>11</v>
      </c>
      <c r="C22" s="27">
        <v>31</v>
      </c>
      <c r="D22" s="27">
        <v>10</v>
      </c>
      <c r="E22" s="27">
        <v>31</v>
      </c>
      <c r="F22" s="27">
        <v>14</v>
      </c>
      <c r="G22" s="9">
        <v>23</v>
      </c>
      <c r="H22" s="39">
        <v>9</v>
      </c>
      <c r="I22" s="27">
        <v>18</v>
      </c>
      <c r="J22" s="27">
        <v>11</v>
      </c>
      <c r="K22" s="9">
        <v>13</v>
      </c>
      <c r="L22" s="39">
        <f t="shared" si="0"/>
        <v>55</v>
      </c>
      <c r="M22" s="38">
        <f t="shared" si="1"/>
        <v>116</v>
      </c>
      <c r="N22" s="167">
        <f t="shared" si="2"/>
        <v>171</v>
      </c>
    </row>
    <row r="23" spans="1:14" ht="26.25" customHeight="1" thickBot="1" x14ac:dyDescent="0.25">
      <c r="A23" s="138" t="s">
        <v>591</v>
      </c>
      <c r="B23" s="53">
        <v>6</v>
      </c>
      <c r="C23" s="11">
        <v>25</v>
      </c>
      <c r="D23" s="11">
        <v>15</v>
      </c>
      <c r="E23" s="11">
        <v>36</v>
      </c>
      <c r="F23" s="11">
        <v>77</v>
      </c>
      <c r="G23" s="46">
        <v>38</v>
      </c>
      <c r="H23" s="41">
        <v>44</v>
      </c>
      <c r="I23" s="11">
        <v>16</v>
      </c>
      <c r="J23" s="11">
        <v>50</v>
      </c>
      <c r="K23" s="46">
        <v>12</v>
      </c>
      <c r="L23" s="41">
        <f t="shared" si="0"/>
        <v>192</v>
      </c>
      <c r="M23" s="40">
        <f t="shared" si="1"/>
        <v>127</v>
      </c>
      <c r="N23" s="226">
        <f t="shared" si="2"/>
        <v>319</v>
      </c>
    </row>
    <row r="24" spans="1:14" ht="26.25" customHeight="1" thickBot="1" x14ac:dyDescent="0.25">
      <c r="A24" s="137" t="s">
        <v>673</v>
      </c>
      <c r="B24" s="52">
        <v>5</v>
      </c>
      <c r="C24" s="27">
        <v>8</v>
      </c>
      <c r="D24" s="27">
        <v>11</v>
      </c>
      <c r="E24" s="27">
        <v>10</v>
      </c>
      <c r="F24" s="27">
        <v>20</v>
      </c>
      <c r="G24" s="9">
        <v>2</v>
      </c>
      <c r="H24" s="39">
        <v>13</v>
      </c>
      <c r="I24" s="27">
        <v>6</v>
      </c>
      <c r="J24" s="27">
        <v>17</v>
      </c>
      <c r="K24" s="9">
        <v>6</v>
      </c>
      <c r="L24" s="39">
        <f t="shared" si="0"/>
        <v>66</v>
      </c>
      <c r="M24" s="38">
        <f t="shared" si="1"/>
        <v>32</v>
      </c>
      <c r="N24" s="167">
        <f t="shared" si="2"/>
        <v>98</v>
      </c>
    </row>
    <row r="25" spans="1:14" ht="26.25" customHeight="1" thickBot="1" x14ac:dyDescent="0.25">
      <c r="A25" s="138" t="s">
        <v>593</v>
      </c>
      <c r="B25" s="53">
        <v>45</v>
      </c>
      <c r="C25" s="11"/>
      <c r="D25" s="11">
        <v>58</v>
      </c>
      <c r="E25" s="11"/>
      <c r="F25" s="11">
        <v>32</v>
      </c>
      <c r="G25" s="46"/>
      <c r="H25" s="41">
        <v>48</v>
      </c>
      <c r="I25" s="11">
        <v>2</v>
      </c>
      <c r="J25" s="11">
        <v>40</v>
      </c>
      <c r="K25" s="46">
        <v>20</v>
      </c>
      <c r="L25" s="41">
        <f t="shared" si="0"/>
        <v>223</v>
      </c>
      <c r="M25" s="40">
        <f t="shared" si="1"/>
        <v>22</v>
      </c>
      <c r="N25" s="226">
        <f t="shared" si="2"/>
        <v>245</v>
      </c>
    </row>
    <row r="26" spans="1:14" ht="26.25" customHeight="1" thickBot="1" x14ac:dyDescent="0.25">
      <c r="A26" s="137" t="s">
        <v>674</v>
      </c>
      <c r="B26" s="52">
        <v>9</v>
      </c>
      <c r="C26" s="27">
        <v>5</v>
      </c>
      <c r="D26" s="27">
        <v>13</v>
      </c>
      <c r="E26" s="27">
        <v>3</v>
      </c>
      <c r="F26" s="27">
        <v>41</v>
      </c>
      <c r="G26" s="9">
        <v>10</v>
      </c>
      <c r="H26" s="39">
        <v>27</v>
      </c>
      <c r="I26" s="27">
        <v>3</v>
      </c>
      <c r="J26" s="27">
        <v>25</v>
      </c>
      <c r="K26" s="9">
        <v>7</v>
      </c>
      <c r="L26" s="39">
        <f t="shared" si="0"/>
        <v>115</v>
      </c>
      <c r="M26" s="38">
        <f t="shared" si="1"/>
        <v>28</v>
      </c>
      <c r="N26" s="167">
        <f t="shared" si="2"/>
        <v>143</v>
      </c>
    </row>
    <row r="27" spans="1:14" ht="26.25" customHeight="1" thickBot="1" x14ac:dyDescent="0.25">
      <c r="A27" s="138" t="s">
        <v>598</v>
      </c>
      <c r="B27" s="53">
        <v>1</v>
      </c>
      <c r="C27" s="11">
        <v>3</v>
      </c>
      <c r="D27" s="11">
        <v>2</v>
      </c>
      <c r="E27" s="11">
        <v>5</v>
      </c>
      <c r="F27" s="11">
        <v>9</v>
      </c>
      <c r="G27" s="46">
        <v>15</v>
      </c>
      <c r="H27" s="41">
        <v>14</v>
      </c>
      <c r="I27" s="11">
        <v>16</v>
      </c>
      <c r="J27" s="11">
        <v>27</v>
      </c>
      <c r="K27" s="46">
        <v>21</v>
      </c>
      <c r="L27" s="41">
        <f t="shared" si="0"/>
        <v>53</v>
      </c>
      <c r="M27" s="40">
        <f t="shared" si="1"/>
        <v>60</v>
      </c>
      <c r="N27" s="226">
        <f t="shared" si="2"/>
        <v>113</v>
      </c>
    </row>
    <row r="28" spans="1:14" ht="26.25" customHeight="1" thickBot="1" x14ac:dyDescent="0.25">
      <c r="A28" s="137" t="s">
        <v>599</v>
      </c>
      <c r="B28" s="52">
        <v>1</v>
      </c>
      <c r="C28" s="27">
        <v>1</v>
      </c>
      <c r="D28" s="27"/>
      <c r="E28" s="27">
        <v>4</v>
      </c>
      <c r="F28" s="27">
        <v>12</v>
      </c>
      <c r="G28" s="9">
        <v>17</v>
      </c>
      <c r="H28" s="39">
        <v>3</v>
      </c>
      <c r="I28" s="27">
        <v>11</v>
      </c>
      <c r="J28" s="27">
        <v>47</v>
      </c>
      <c r="K28" s="9">
        <v>34</v>
      </c>
      <c r="L28" s="39">
        <f t="shared" si="0"/>
        <v>63</v>
      </c>
      <c r="M28" s="38">
        <f t="shared" si="1"/>
        <v>67</v>
      </c>
      <c r="N28" s="167">
        <f t="shared" si="2"/>
        <v>130</v>
      </c>
    </row>
    <row r="29" spans="1:14" ht="26.25" customHeight="1" thickBot="1" x14ac:dyDescent="0.25">
      <c r="A29" s="138" t="s">
        <v>675</v>
      </c>
      <c r="B29" s="53">
        <v>2</v>
      </c>
      <c r="C29" s="11">
        <v>1</v>
      </c>
      <c r="D29" s="11">
        <v>7</v>
      </c>
      <c r="E29" s="11"/>
      <c r="F29" s="11">
        <v>9</v>
      </c>
      <c r="G29" s="46">
        <v>1</v>
      </c>
      <c r="H29" s="41">
        <v>7</v>
      </c>
      <c r="I29" s="11"/>
      <c r="J29" s="11">
        <v>14</v>
      </c>
      <c r="K29" s="46"/>
      <c r="L29" s="41">
        <f t="shared" si="0"/>
        <v>39</v>
      </c>
      <c r="M29" s="40">
        <f t="shared" si="1"/>
        <v>2</v>
      </c>
      <c r="N29" s="226">
        <f t="shared" si="2"/>
        <v>41</v>
      </c>
    </row>
    <row r="30" spans="1:14" ht="26.25" customHeight="1" thickBot="1" x14ac:dyDescent="0.25">
      <c r="A30" s="137" t="s">
        <v>614</v>
      </c>
      <c r="B30" s="52">
        <v>1</v>
      </c>
      <c r="C30" s="27">
        <v>1</v>
      </c>
      <c r="D30" s="27">
        <v>2</v>
      </c>
      <c r="E30" s="27">
        <v>4</v>
      </c>
      <c r="F30" s="27">
        <v>13</v>
      </c>
      <c r="G30" s="9">
        <v>4</v>
      </c>
      <c r="H30" s="39">
        <v>7</v>
      </c>
      <c r="I30" s="27">
        <v>2</v>
      </c>
      <c r="J30" s="27">
        <v>33</v>
      </c>
      <c r="K30" s="9">
        <v>13</v>
      </c>
      <c r="L30" s="39">
        <f t="shared" si="0"/>
        <v>56</v>
      </c>
      <c r="M30" s="38">
        <f t="shared" si="1"/>
        <v>24</v>
      </c>
      <c r="N30" s="167">
        <f t="shared" si="2"/>
        <v>80</v>
      </c>
    </row>
    <row r="31" spans="1:14" ht="26.25" customHeight="1" thickBot="1" x14ac:dyDescent="0.25">
      <c r="A31" s="138" t="s">
        <v>581</v>
      </c>
      <c r="B31" s="53"/>
      <c r="C31" s="11"/>
      <c r="D31" s="11"/>
      <c r="E31" s="11"/>
      <c r="F31" s="11"/>
      <c r="G31" s="46">
        <v>1</v>
      </c>
      <c r="H31" s="41">
        <v>1</v>
      </c>
      <c r="I31" s="11"/>
      <c r="J31" s="11">
        <v>5</v>
      </c>
      <c r="K31" s="46">
        <v>3</v>
      </c>
      <c r="L31" s="41">
        <f t="shared" si="0"/>
        <v>6</v>
      </c>
      <c r="M31" s="40">
        <f t="shared" si="1"/>
        <v>4</v>
      </c>
      <c r="N31" s="226">
        <f t="shared" si="2"/>
        <v>10</v>
      </c>
    </row>
    <row r="32" spans="1:14" ht="26.25" customHeight="1" thickBot="1" x14ac:dyDescent="0.25">
      <c r="A32" s="137" t="s">
        <v>676</v>
      </c>
      <c r="B32" s="52">
        <v>11</v>
      </c>
      <c r="C32" s="27">
        <v>21</v>
      </c>
      <c r="D32" s="27">
        <v>20</v>
      </c>
      <c r="E32" s="27">
        <v>20</v>
      </c>
      <c r="F32" s="27">
        <v>42</v>
      </c>
      <c r="G32" s="9">
        <v>22</v>
      </c>
      <c r="H32" s="39">
        <v>62</v>
      </c>
      <c r="I32" s="27">
        <v>23</v>
      </c>
      <c r="J32" s="27">
        <v>37</v>
      </c>
      <c r="K32" s="9">
        <v>7</v>
      </c>
      <c r="L32" s="39">
        <f t="shared" si="0"/>
        <v>172</v>
      </c>
      <c r="M32" s="38">
        <f t="shared" si="1"/>
        <v>93</v>
      </c>
      <c r="N32" s="167">
        <f t="shared" si="2"/>
        <v>265</v>
      </c>
    </row>
    <row r="33" spans="1:14" ht="26.25" customHeight="1" thickBot="1" x14ac:dyDescent="0.25">
      <c r="A33" s="139" t="s">
        <v>677</v>
      </c>
      <c r="B33" s="63"/>
      <c r="C33" s="25"/>
      <c r="D33" s="25"/>
      <c r="E33" s="25"/>
      <c r="F33" s="25"/>
      <c r="G33" s="62">
        <v>1</v>
      </c>
      <c r="H33" s="61"/>
      <c r="I33" s="25"/>
      <c r="J33" s="25">
        <v>8</v>
      </c>
      <c r="K33" s="62"/>
      <c r="L33" s="61">
        <f t="shared" si="0"/>
        <v>8</v>
      </c>
      <c r="M33" s="4">
        <f t="shared" si="1"/>
        <v>1</v>
      </c>
      <c r="N33" s="227">
        <f t="shared" si="2"/>
        <v>9</v>
      </c>
    </row>
    <row r="34" spans="1:14" ht="38.25" customHeight="1" thickTop="1" thickBot="1" x14ac:dyDescent="0.25">
      <c r="A34" s="60" t="s">
        <v>547</v>
      </c>
      <c r="B34" s="60">
        <f>SUM(B13:B33)</f>
        <v>322</v>
      </c>
      <c r="C34" s="60">
        <f t="shared" ref="C34:K34" si="3">SUM(C13:C33)</f>
        <v>544</v>
      </c>
      <c r="D34" s="60">
        <f t="shared" si="3"/>
        <v>362</v>
      </c>
      <c r="E34" s="60">
        <f>SUM(E13:E33)</f>
        <v>417</v>
      </c>
      <c r="F34" s="60">
        <f t="shared" si="3"/>
        <v>641</v>
      </c>
      <c r="G34" s="60">
        <f t="shared" si="3"/>
        <v>571</v>
      </c>
      <c r="H34" s="60">
        <f t="shared" si="3"/>
        <v>696</v>
      </c>
      <c r="I34" s="60">
        <f t="shared" si="3"/>
        <v>474</v>
      </c>
      <c r="J34" s="60">
        <f>SUM(J13:J33)</f>
        <v>738</v>
      </c>
      <c r="K34" s="60">
        <f t="shared" si="3"/>
        <v>401</v>
      </c>
      <c r="L34" s="60">
        <f>SUM(B34+D34+F34+H34+J34)</f>
        <v>2759</v>
      </c>
      <c r="M34" s="60">
        <f>SUM(C34+E34+G34+I34+K34)</f>
        <v>2407</v>
      </c>
      <c r="N34" s="60">
        <f>SUM(L34:M34)</f>
        <v>5166</v>
      </c>
    </row>
    <row r="35" spans="1:14" ht="21.75" thickTop="1" x14ac:dyDescent="0.2"/>
  </sheetData>
  <mergeCells count="10">
    <mergeCell ref="A9:A12"/>
    <mergeCell ref="B10:C11"/>
    <mergeCell ref="B3:G3"/>
    <mergeCell ref="B9:G9"/>
    <mergeCell ref="L9:N11"/>
    <mergeCell ref="D10:E11"/>
    <mergeCell ref="F10:G11"/>
    <mergeCell ref="J10:K11"/>
    <mergeCell ref="H9:K9"/>
    <mergeCell ref="H10:I11"/>
  </mergeCells>
  <printOptions horizontalCentered="1" verticalCentered="1"/>
  <pageMargins left="0" right="0" top="0" bottom="0" header="0" footer="0"/>
  <pageSetup paperSize="9" scale="62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  <pageSetUpPr fitToPage="1"/>
  </sheetPr>
  <dimension ref="A3:P390"/>
  <sheetViews>
    <sheetView rightToLeft="1" zoomScaleNormal="100" workbookViewId="0">
      <selection activeCell="A7" sqref="A7:K7"/>
    </sheetView>
  </sheetViews>
  <sheetFormatPr defaultColWidth="9.25" defaultRowHeight="29.25" customHeight="1" x14ac:dyDescent="0.2"/>
  <cols>
    <col min="1" max="1" width="13.875" style="291" customWidth="1"/>
    <col min="2" max="2" width="36.5" style="291" customWidth="1"/>
    <col min="3" max="3" width="16" style="291" customWidth="1"/>
    <col min="4" max="8" width="13.625" style="291" customWidth="1"/>
    <col min="9" max="11" width="15.875" style="291" customWidth="1"/>
    <col min="12" max="12" width="15.25" style="291" customWidth="1"/>
    <col min="13" max="13" width="17.375" style="291" customWidth="1"/>
    <col min="14" max="14" width="8.875" style="291" customWidth="1"/>
    <col min="15" max="15" width="11.25" style="291" customWidth="1"/>
    <col min="16" max="16384" width="9.25" style="291"/>
  </cols>
  <sheetData>
    <row r="3" spans="1:16" ht="59.25" customHeight="1" x14ac:dyDescent="0.2">
      <c r="A3" s="444" t="s">
        <v>17</v>
      </c>
      <c r="B3" s="444"/>
      <c r="C3" s="444"/>
      <c r="D3" s="444"/>
      <c r="E3" s="444"/>
      <c r="F3" s="444"/>
      <c r="G3" s="292"/>
      <c r="H3" s="292"/>
      <c r="I3" s="292"/>
      <c r="J3" s="292"/>
      <c r="K3" s="292"/>
      <c r="L3" s="292"/>
      <c r="M3" s="292"/>
      <c r="N3" s="292"/>
      <c r="O3" s="292"/>
      <c r="P3" s="292"/>
    </row>
    <row r="4" spans="1:16" ht="29.25" customHeight="1" x14ac:dyDescent="0.2">
      <c r="D4" s="292"/>
      <c r="E4" s="292"/>
      <c r="F4" s="292"/>
    </row>
    <row r="6" spans="1:16" ht="29.25" customHeight="1" thickBot="1" x14ac:dyDescent="0.25"/>
    <row r="7" spans="1:16" ht="48" customHeight="1" thickTop="1" thickBot="1" x14ac:dyDescent="0.25">
      <c r="A7" s="376" t="s">
        <v>24</v>
      </c>
      <c r="B7" s="376"/>
      <c r="C7" s="376"/>
      <c r="D7" s="376"/>
      <c r="E7" s="376"/>
      <c r="F7" s="376"/>
      <c r="G7" s="376"/>
      <c r="H7" s="376"/>
      <c r="I7" s="376"/>
      <c r="J7" s="376"/>
      <c r="K7" s="376"/>
    </row>
    <row r="8" spans="1:16" ht="29.25" customHeight="1" thickTop="1" thickBot="1" x14ac:dyDescent="0.25">
      <c r="A8" s="445" t="s">
        <v>1</v>
      </c>
      <c r="B8" s="445" t="s">
        <v>16</v>
      </c>
      <c r="C8" s="445" t="s">
        <v>994</v>
      </c>
      <c r="D8" s="445"/>
      <c r="E8" s="445" t="s">
        <v>995</v>
      </c>
      <c r="F8" s="445"/>
      <c r="G8" s="445" t="s">
        <v>996</v>
      </c>
      <c r="H8" s="445"/>
      <c r="I8" s="445" t="s">
        <v>12</v>
      </c>
      <c r="J8" s="445"/>
      <c r="K8" s="445"/>
    </row>
    <row r="9" spans="1:16" ht="29.25" customHeight="1" thickTop="1" thickBot="1" x14ac:dyDescent="0.25">
      <c r="A9" s="445"/>
      <c r="B9" s="445"/>
      <c r="C9" s="293" t="s">
        <v>7</v>
      </c>
      <c r="D9" s="293" t="s">
        <v>5</v>
      </c>
      <c r="E9" s="293" t="s">
        <v>7</v>
      </c>
      <c r="F9" s="293" t="s">
        <v>5</v>
      </c>
      <c r="G9" s="293" t="s">
        <v>7</v>
      </c>
      <c r="H9" s="293" t="s">
        <v>5</v>
      </c>
      <c r="I9" s="293" t="s">
        <v>7</v>
      </c>
      <c r="J9" s="293" t="s">
        <v>5</v>
      </c>
      <c r="K9" s="294" t="s">
        <v>13</v>
      </c>
    </row>
    <row r="10" spans="1:16" ht="29.25" customHeight="1" thickTop="1" thickBot="1" x14ac:dyDescent="0.25">
      <c r="A10" s="295" t="s">
        <v>566</v>
      </c>
      <c r="B10" s="296" t="s">
        <v>142</v>
      </c>
      <c r="C10" s="297">
        <v>363</v>
      </c>
      <c r="D10" s="298">
        <v>89</v>
      </c>
      <c r="E10" s="298"/>
      <c r="F10" s="298"/>
      <c r="G10" s="298"/>
      <c r="H10" s="299"/>
      <c r="I10" s="297">
        <f>SUM(C10+E10+G10)</f>
        <v>363</v>
      </c>
      <c r="J10" s="299">
        <f>SUM(D10+F10+H10)</f>
        <v>89</v>
      </c>
      <c r="K10" s="300">
        <f>SUM(I10:J10)</f>
        <v>452</v>
      </c>
    </row>
    <row r="11" spans="1:16" ht="29.25" customHeight="1" thickBot="1" x14ac:dyDescent="0.25">
      <c r="A11" s="301"/>
      <c r="B11" s="302" t="s">
        <v>143</v>
      </c>
      <c r="C11" s="303">
        <v>7</v>
      </c>
      <c r="D11" s="304">
        <v>5</v>
      </c>
      <c r="E11" s="304"/>
      <c r="F11" s="304"/>
      <c r="G11" s="304"/>
      <c r="H11" s="305"/>
      <c r="I11" s="303">
        <f t="shared" ref="I11:I36" si="0">SUM(C11+E11+G11)</f>
        <v>7</v>
      </c>
      <c r="J11" s="305">
        <f t="shared" ref="J11:J36" si="1">SUM(D11+F11+H11)</f>
        <v>5</v>
      </c>
      <c r="K11" s="306">
        <f t="shared" ref="K11:K36" si="2">SUM(I11:J11)</f>
        <v>12</v>
      </c>
    </row>
    <row r="12" spans="1:16" ht="29.25" customHeight="1" thickBot="1" x14ac:dyDescent="0.25">
      <c r="A12" s="307"/>
      <c r="B12" s="308" t="s">
        <v>144</v>
      </c>
      <c r="C12" s="309">
        <v>8</v>
      </c>
      <c r="D12" s="310">
        <v>2</v>
      </c>
      <c r="E12" s="310"/>
      <c r="F12" s="310"/>
      <c r="G12" s="310"/>
      <c r="H12" s="311"/>
      <c r="I12" s="312">
        <f t="shared" si="0"/>
        <v>8</v>
      </c>
      <c r="J12" s="299">
        <f t="shared" si="1"/>
        <v>2</v>
      </c>
      <c r="K12" s="313">
        <f t="shared" si="2"/>
        <v>10</v>
      </c>
    </row>
    <row r="13" spans="1:16" ht="29.25" customHeight="1" thickBot="1" x14ac:dyDescent="0.25">
      <c r="A13" s="301"/>
      <c r="B13" s="302" t="s">
        <v>147</v>
      </c>
      <c r="C13" s="303"/>
      <c r="D13" s="304"/>
      <c r="E13" s="304">
        <v>47</v>
      </c>
      <c r="F13" s="304">
        <v>1</v>
      </c>
      <c r="G13" s="304">
        <v>11</v>
      </c>
      <c r="H13" s="305">
        <v>2</v>
      </c>
      <c r="I13" s="303">
        <f t="shared" si="0"/>
        <v>58</v>
      </c>
      <c r="J13" s="305">
        <f t="shared" si="1"/>
        <v>3</v>
      </c>
      <c r="K13" s="306">
        <f t="shared" si="2"/>
        <v>61</v>
      </c>
    </row>
    <row r="14" spans="1:16" ht="29.25" customHeight="1" thickBot="1" x14ac:dyDescent="0.25">
      <c r="A14" s="307"/>
      <c r="B14" s="308" t="s">
        <v>29</v>
      </c>
      <c r="C14" s="309"/>
      <c r="D14" s="310"/>
      <c r="E14" s="310">
        <v>16</v>
      </c>
      <c r="F14" s="310">
        <v>17</v>
      </c>
      <c r="G14" s="310">
        <v>9</v>
      </c>
      <c r="H14" s="311">
        <v>5</v>
      </c>
      <c r="I14" s="312">
        <f t="shared" si="0"/>
        <v>25</v>
      </c>
      <c r="J14" s="299">
        <v>12</v>
      </c>
      <c r="K14" s="313">
        <f t="shared" si="2"/>
        <v>37</v>
      </c>
    </row>
    <row r="15" spans="1:16" ht="29.25" customHeight="1" thickBot="1" x14ac:dyDescent="0.25">
      <c r="A15" s="301"/>
      <c r="B15" s="302" t="s">
        <v>59</v>
      </c>
      <c r="C15" s="303"/>
      <c r="D15" s="304"/>
      <c r="E15" s="304">
        <v>26</v>
      </c>
      <c r="F15" s="304">
        <v>8</v>
      </c>
      <c r="G15" s="304">
        <v>3</v>
      </c>
      <c r="H15" s="305">
        <v>4</v>
      </c>
      <c r="I15" s="303">
        <f>SUM(C15+E15+G15)</f>
        <v>29</v>
      </c>
      <c r="J15" s="305">
        <f t="shared" si="1"/>
        <v>12</v>
      </c>
      <c r="K15" s="306">
        <f>SUM(I15:J15)</f>
        <v>41</v>
      </c>
    </row>
    <row r="16" spans="1:16" ht="29.25" customHeight="1" thickBot="1" x14ac:dyDescent="0.25">
      <c r="A16" s="307"/>
      <c r="B16" s="308" t="s">
        <v>145</v>
      </c>
      <c r="C16" s="309"/>
      <c r="D16" s="310"/>
      <c r="E16" s="310">
        <v>30</v>
      </c>
      <c r="F16" s="310">
        <v>1</v>
      </c>
      <c r="G16" s="310">
        <v>19</v>
      </c>
      <c r="H16" s="311">
        <v>0</v>
      </c>
      <c r="I16" s="312">
        <f t="shared" si="0"/>
        <v>49</v>
      </c>
      <c r="J16" s="299">
        <f>SUM(D16+F16+H16)</f>
        <v>1</v>
      </c>
      <c r="K16" s="313">
        <f t="shared" si="2"/>
        <v>50</v>
      </c>
    </row>
    <row r="17" spans="1:11" ht="29.25" customHeight="1" thickBot="1" x14ac:dyDescent="0.25">
      <c r="A17" s="301"/>
      <c r="B17" s="302" t="s">
        <v>64</v>
      </c>
      <c r="C17" s="303">
        <v>365</v>
      </c>
      <c r="D17" s="304">
        <v>110</v>
      </c>
      <c r="E17" s="304">
        <v>36</v>
      </c>
      <c r="F17" s="304">
        <v>11</v>
      </c>
      <c r="G17" s="304">
        <v>15</v>
      </c>
      <c r="H17" s="305">
        <v>2</v>
      </c>
      <c r="I17" s="303">
        <v>413</v>
      </c>
      <c r="J17" s="305">
        <v>123</v>
      </c>
      <c r="K17" s="306">
        <f>SUM(I17:J17)</f>
        <v>536</v>
      </c>
    </row>
    <row r="18" spans="1:11" ht="29.25" customHeight="1" thickBot="1" x14ac:dyDescent="0.25">
      <c r="A18" s="314"/>
      <c r="B18" s="315" t="s">
        <v>146</v>
      </c>
      <c r="C18" s="316"/>
      <c r="D18" s="317"/>
      <c r="E18" s="317">
        <v>25</v>
      </c>
      <c r="F18" s="317">
        <v>12</v>
      </c>
      <c r="G18" s="317">
        <v>10</v>
      </c>
      <c r="H18" s="318">
        <v>1</v>
      </c>
      <c r="I18" s="319">
        <f t="shared" si="0"/>
        <v>35</v>
      </c>
      <c r="J18" s="320">
        <f t="shared" si="1"/>
        <v>13</v>
      </c>
      <c r="K18" s="321">
        <f>SUM(I18:J18)</f>
        <v>48</v>
      </c>
    </row>
    <row r="19" spans="1:11" ht="29.25" customHeight="1" thickTop="1" thickBot="1" x14ac:dyDescent="0.25">
      <c r="A19" s="322" t="s">
        <v>631</v>
      </c>
      <c r="B19" s="323"/>
      <c r="C19" s="324">
        <f>SUM(C10:C18)</f>
        <v>743</v>
      </c>
      <c r="D19" s="324">
        <f t="shared" ref="D19:H19" si="3">SUM(D10:D18)</f>
        <v>206</v>
      </c>
      <c r="E19" s="324">
        <f t="shared" si="3"/>
        <v>180</v>
      </c>
      <c r="F19" s="324">
        <f t="shared" si="3"/>
        <v>50</v>
      </c>
      <c r="G19" s="324">
        <f t="shared" si="3"/>
        <v>67</v>
      </c>
      <c r="H19" s="325">
        <f t="shared" si="3"/>
        <v>14</v>
      </c>
      <c r="I19" s="324">
        <f t="shared" si="0"/>
        <v>990</v>
      </c>
      <c r="J19" s="325">
        <f t="shared" si="1"/>
        <v>270</v>
      </c>
      <c r="K19" s="326">
        <f t="shared" si="2"/>
        <v>1260</v>
      </c>
    </row>
    <row r="20" spans="1:11" ht="27" customHeight="1" thickTop="1" thickBot="1" x14ac:dyDescent="0.25">
      <c r="A20" s="295" t="s">
        <v>597</v>
      </c>
      <c r="B20" s="296" t="s">
        <v>148</v>
      </c>
      <c r="C20" s="312">
        <v>1</v>
      </c>
      <c r="D20" s="298">
        <v>3</v>
      </c>
      <c r="E20" s="298">
        <v>27</v>
      </c>
      <c r="F20" s="298">
        <v>105</v>
      </c>
      <c r="G20" s="298">
        <v>11</v>
      </c>
      <c r="H20" s="299">
        <v>54</v>
      </c>
      <c r="I20" s="312">
        <f t="shared" si="0"/>
        <v>39</v>
      </c>
      <c r="J20" s="299">
        <f t="shared" si="1"/>
        <v>162</v>
      </c>
      <c r="K20" s="313">
        <f t="shared" si="2"/>
        <v>201</v>
      </c>
    </row>
    <row r="21" spans="1:11" ht="27" customHeight="1" thickBot="1" x14ac:dyDescent="0.25">
      <c r="A21" s="301"/>
      <c r="B21" s="302" t="s">
        <v>149</v>
      </c>
      <c r="C21" s="303"/>
      <c r="D21" s="304"/>
      <c r="E21" s="304">
        <v>7</v>
      </c>
      <c r="F21" s="304">
        <v>32</v>
      </c>
      <c r="G21" s="304">
        <v>5</v>
      </c>
      <c r="H21" s="305">
        <v>12</v>
      </c>
      <c r="I21" s="303">
        <f t="shared" si="0"/>
        <v>12</v>
      </c>
      <c r="J21" s="305">
        <f t="shared" si="1"/>
        <v>44</v>
      </c>
      <c r="K21" s="306">
        <f t="shared" si="2"/>
        <v>56</v>
      </c>
    </row>
    <row r="22" spans="1:11" ht="27" customHeight="1" thickBot="1" x14ac:dyDescent="0.25">
      <c r="A22" s="307"/>
      <c r="B22" s="308" t="s">
        <v>114</v>
      </c>
      <c r="C22" s="309"/>
      <c r="D22" s="310"/>
      <c r="E22" s="310">
        <v>73</v>
      </c>
      <c r="F22" s="310">
        <v>27</v>
      </c>
      <c r="G22" s="310">
        <v>15</v>
      </c>
      <c r="H22" s="311">
        <v>5</v>
      </c>
      <c r="I22" s="312">
        <f t="shared" si="0"/>
        <v>88</v>
      </c>
      <c r="J22" s="299">
        <f t="shared" si="1"/>
        <v>32</v>
      </c>
      <c r="K22" s="313">
        <f t="shared" si="2"/>
        <v>120</v>
      </c>
    </row>
    <row r="23" spans="1:11" ht="27" customHeight="1" thickBot="1" x14ac:dyDescent="0.25">
      <c r="A23" s="301"/>
      <c r="B23" s="302" t="s">
        <v>125</v>
      </c>
      <c r="C23" s="303">
        <v>1</v>
      </c>
      <c r="D23" s="304">
        <v>2</v>
      </c>
      <c r="E23" s="304">
        <v>3</v>
      </c>
      <c r="F23" s="304">
        <v>5</v>
      </c>
      <c r="G23" s="304">
        <v>2</v>
      </c>
      <c r="H23" s="305">
        <v>7</v>
      </c>
      <c r="I23" s="303">
        <f t="shared" si="0"/>
        <v>6</v>
      </c>
      <c r="J23" s="305">
        <f t="shared" si="1"/>
        <v>14</v>
      </c>
      <c r="K23" s="306">
        <f t="shared" si="2"/>
        <v>20</v>
      </c>
    </row>
    <row r="24" spans="1:11" ht="27" customHeight="1" thickBot="1" x14ac:dyDescent="0.25">
      <c r="A24" s="314"/>
      <c r="B24" s="315" t="s">
        <v>129</v>
      </c>
      <c r="C24" s="316">
        <v>5</v>
      </c>
      <c r="D24" s="317">
        <v>2</v>
      </c>
      <c r="E24" s="317">
        <v>36</v>
      </c>
      <c r="F24" s="317">
        <v>41</v>
      </c>
      <c r="G24" s="317">
        <v>11</v>
      </c>
      <c r="H24" s="318">
        <v>13</v>
      </c>
      <c r="I24" s="319">
        <f t="shared" si="0"/>
        <v>52</v>
      </c>
      <c r="J24" s="320">
        <f t="shared" si="1"/>
        <v>56</v>
      </c>
      <c r="K24" s="321">
        <f t="shared" si="2"/>
        <v>108</v>
      </c>
    </row>
    <row r="25" spans="1:11" ht="27" customHeight="1" thickTop="1" thickBot="1" x14ac:dyDescent="0.25">
      <c r="A25" s="322" t="s">
        <v>632</v>
      </c>
      <c r="B25" s="323"/>
      <c r="C25" s="324">
        <f>SUM(C20:C24)</f>
        <v>7</v>
      </c>
      <c r="D25" s="324">
        <f t="shared" ref="D25:H25" si="4">SUM(D20:D24)</f>
        <v>7</v>
      </c>
      <c r="E25" s="324">
        <f>SUM(E20:E24)</f>
        <v>146</v>
      </c>
      <c r="F25" s="324">
        <f t="shared" si="4"/>
        <v>210</v>
      </c>
      <c r="G25" s="324">
        <f t="shared" si="4"/>
        <v>44</v>
      </c>
      <c r="H25" s="325">
        <f t="shared" si="4"/>
        <v>91</v>
      </c>
      <c r="I25" s="324">
        <f t="shared" si="0"/>
        <v>197</v>
      </c>
      <c r="J25" s="325">
        <f t="shared" si="1"/>
        <v>308</v>
      </c>
      <c r="K25" s="326">
        <f t="shared" si="2"/>
        <v>505</v>
      </c>
    </row>
    <row r="26" spans="1:11" ht="29.25" customHeight="1" thickTop="1" thickBot="1" x14ac:dyDescent="0.25">
      <c r="A26" s="295" t="s">
        <v>548</v>
      </c>
      <c r="B26" s="296" t="s">
        <v>50</v>
      </c>
      <c r="C26" s="312"/>
      <c r="D26" s="298"/>
      <c r="E26" s="298">
        <v>1</v>
      </c>
      <c r="F26" s="298">
        <v>2</v>
      </c>
      <c r="G26" s="298">
        <v>4</v>
      </c>
      <c r="H26" s="299">
        <v>8</v>
      </c>
      <c r="I26" s="312">
        <f t="shared" si="0"/>
        <v>5</v>
      </c>
      <c r="J26" s="299">
        <f t="shared" si="1"/>
        <v>10</v>
      </c>
      <c r="K26" s="313">
        <f t="shared" si="2"/>
        <v>15</v>
      </c>
    </row>
    <row r="27" spans="1:11" ht="29.25" customHeight="1" thickBot="1" x14ac:dyDescent="0.25">
      <c r="A27" s="301"/>
      <c r="B27" s="302" t="s">
        <v>150</v>
      </c>
      <c r="C27" s="303"/>
      <c r="D27" s="304"/>
      <c r="E27" s="304">
        <v>23</v>
      </c>
      <c r="F27" s="304">
        <v>6</v>
      </c>
      <c r="G27" s="304">
        <v>3</v>
      </c>
      <c r="H27" s="305">
        <v>4</v>
      </c>
      <c r="I27" s="303">
        <f t="shared" si="0"/>
        <v>26</v>
      </c>
      <c r="J27" s="305">
        <f t="shared" si="1"/>
        <v>10</v>
      </c>
      <c r="K27" s="306">
        <f t="shared" si="2"/>
        <v>36</v>
      </c>
    </row>
    <row r="28" spans="1:11" ht="29.25" customHeight="1" thickBot="1" x14ac:dyDescent="0.25">
      <c r="A28" s="307"/>
      <c r="B28" s="308" t="s">
        <v>151</v>
      </c>
      <c r="C28" s="309"/>
      <c r="D28" s="310"/>
      <c r="E28" s="310">
        <v>6</v>
      </c>
      <c r="F28" s="310">
        <v>3</v>
      </c>
      <c r="G28" s="310">
        <v>2</v>
      </c>
      <c r="H28" s="311">
        <v>1</v>
      </c>
      <c r="I28" s="312">
        <f t="shared" si="0"/>
        <v>8</v>
      </c>
      <c r="J28" s="299">
        <f t="shared" si="1"/>
        <v>4</v>
      </c>
      <c r="K28" s="313">
        <f t="shared" si="2"/>
        <v>12</v>
      </c>
    </row>
    <row r="29" spans="1:11" ht="29.25" customHeight="1" thickBot="1" x14ac:dyDescent="0.25">
      <c r="A29" s="301"/>
      <c r="B29" s="302" t="s">
        <v>152</v>
      </c>
      <c r="C29" s="303"/>
      <c r="D29" s="304"/>
      <c r="E29" s="304">
        <v>12</v>
      </c>
      <c r="F29" s="304">
        <v>7</v>
      </c>
      <c r="G29" s="304">
        <v>1</v>
      </c>
      <c r="H29" s="305">
        <v>1</v>
      </c>
      <c r="I29" s="303">
        <f t="shared" si="0"/>
        <v>13</v>
      </c>
      <c r="J29" s="305">
        <f t="shared" si="1"/>
        <v>8</v>
      </c>
      <c r="K29" s="306">
        <f t="shared" si="2"/>
        <v>21</v>
      </c>
    </row>
    <row r="30" spans="1:11" ht="29.25" customHeight="1" thickBot="1" x14ac:dyDescent="0.25">
      <c r="A30" s="307"/>
      <c r="B30" s="308" t="s">
        <v>153</v>
      </c>
      <c r="C30" s="309"/>
      <c r="D30" s="310"/>
      <c r="E30" s="310">
        <v>6</v>
      </c>
      <c r="F30" s="310">
        <v>10</v>
      </c>
      <c r="G30" s="310">
        <v>1</v>
      </c>
      <c r="H30" s="311"/>
      <c r="I30" s="312">
        <f t="shared" si="0"/>
        <v>7</v>
      </c>
      <c r="J30" s="299">
        <f t="shared" si="1"/>
        <v>10</v>
      </c>
      <c r="K30" s="313">
        <f t="shared" si="2"/>
        <v>17</v>
      </c>
    </row>
    <row r="31" spans="1:11" ht="29.25" customHeight="1" thickBot="1" x14ac:dyDescent="0.25">
      <c r="A31" s="301"/>
      <c r="B31" s="302" t="s">
        <v>154</v>
      </c>
      <c r="C31" s="303"/>
      <c r="D31" s="304"/>
      <c r="E31" s="304">
        <v>4</v>
      </c>
      <c r="F31" s="304">
        <v>1</v>
      </c>
      <c r="G31" s="304">
        <v>3</v>
      </c>
      <c r="H31" s="305">
        <v>4</v>
      </c>
      <c r="I31" s="303">
        <f t="shared" si="0"/>
        <v>7</v>
      </c>
      <c r="J31" s="305">
        <f t="shared" si="1"/>
        <v>5</v>
      </c>
      <c r="K31" s="306">
        <f t="shared" si="2"/>
        <v>12</v>
      </c>
    </row>
    <row r="32" spans="1:11" ht="29.25" customHeight="1" thickBot="1" x14ac:dyDescent="0.25">
      <c r="A32" s="307"/>
      <c r="B32" s="308" t="s">
        <v>155</v>
      </c>
      <c r="C32" s="309"/>
      <c r="D32" s="310"/>
      <c r="E32" s="310">
        <v>12</v>
      </c>
      <c r="F32" s="310">
        <v>7</v>
      </c>
      <c r="G32" s="310">
        <v>11</v>
      </c>
      <c r="H32" s="311">
        <v>5</v>
      </c>
      <c r="I32" s="312">
        <f t="shared" si="0"/>
        <v>23</v>
      </c>
      <c r="J32" s="299">
        <f t="shared" si="1"/>
        <v>12</v>
      </c>
      <c r="K32" s="313">
        <f t="shared" si="2"/>
        <v>35</v>
      </c>
    </row>
    <row r="33" spans="1:11" ht="29.25" customHeight="1" thickBot="1" x14ac:dyDescent="0.25">
      <c r="A33" s="301"/>
      <c r="B33" s="302" t="s">
        <v>156</v>
      </c>
      <c r="C33" s="303"/>
      <c r="D33" s="304"/>
      <c r="E33" s="304">
        <v>7</v>
      </c>
      <c r="F33" s="304">
        <v>6</v>
      </c>
      <c r="G33" s="304">
        <v>2</v>
      </c>
      <c r="H33" s="305">
        <v>3</v>
      </c>
      <c r="I33" s="303">
        <f t="shared" si="0"/>
        <v>9</v>
      </c>
      <c r="J33" s="305">
        <f t="shared" si="1"/>
        <v>9</v>
      </c>
      <c r="K33" s="306">
        <f t="shared" si="2"/>
        <v>18</v>
      </c>
    </row>
    <row r="34" spans="1:11" ht="29.25" customHeight="1" thickBot="1" x14ac:dyDescent="0.25">
      <c r="A34" s="307"/>
      <c r="B34" s="308" t="s">
        <v>157</v>
      </c>
      <c r="C34" s="309"/>
      <c r="D34" s="310"/>
      <c r="E34" s="310">
        <v>19</v>
      </c>
      <c r="F34" s="310">
        <v>13</v>
      </c>
      <c r="G34" s="310">
        <v>8</v>
      </c>
      <c r="H34" s="311">
        <v>9</v>
      </c>
      <c r="I34" s="312">
        <f t="shared" si="0"/>
        <v>27</v>
      </c>
      <c r="J34" s="299">
        <f t="shared" si="1"/>
        <v>22</v>
      </c>
      <c r="K34" s="313">
        <f t="shared" si="2"/>
        <v>49</v>
      </c>
    </row>
    <row r="35" spans="1:11" ht="29.25" customHeight="1" thickBot="1" x14ac:dyDescent="0.25">
      <c r="A35" s="301"/>
      <c r="B35" s="302" t="s">
        <v>158</v>
      </c>
      <c r="C35" s="303"/>
      <c r="D35" s="304"/>
      <c r="E35" s="304">
        <v>7</v>
      </c>
      <c r="F35" s="304">
        <v>8</v>
      </c>
      <c r="G35" s="304">
        <v>5</v>
      </c>
      <c r="H35" s="305">
        <v>10</v>
      </c>
      <c r="I35" s="303">
        <f t="shared" si="0"/>
        <v>12</v>
      </c>
      <c r="J35" s="305">
        <f t="shared" si="1"/>
        <v>18</v>
      </c>
      <c r="K35" s="306">
        <f t="shared" si="2"/>
        <v>30</v>
      </c>
    </row>
    <row r="36" spans="1:11" ht="29.25" customHeight="1" thickBot="1" x14ac:dyDescent="0.25">
      <c r="A36" s="307"/>
      <c r="B36" s="308" t="s">
        <v>159</v>
      </c>
      <c r="C36" s="309"/>
      <c r="D36" s="310"/>
      <c r="E36" s="310">
        <v>23</v>
      </c>
      <c r="F36" s="310">
        <v>19</v>
      </c>
      <c r="G36" s="310">
        <v>6</v>
      </c>
      <c r="H36" s="311">
        <v>8</v>
      </c>
      <c r="I36" s="312">
        <f t="shared" si="0"/>
        <v>29</v>
      </c>
      <c r="J36" s="299">
        <f t="shared" si="1"/>
        <v>27</v>
      </c>
      <c r="K36" s="313">
        <f t="shared" si="2"/>
        <v>56</v>
      </c>
    </row>
    <row r="37" spans="1:11" ht="29.25" customHeight="1" thickBot="1" x14ac:dyDescent="0.25">
      <c r="A37" s="301"/>
      <c r="B37" s="302" t="s">
        <v>160</v>
      </c>
      <c r="C37" s="303"/>
      <c r="D37" s="304"/>
      <c r="E37" s="304">
        <v>7</v>
      </c>
      <c r="F37" s="304">
        <v>4</v>
      </c>
      <c r="G37" s="304">
        <v>4</v>
      </c>
      <c r="H37" s="305">
        <v>1</v>
      </c>
      <c r="I37" s="303">
        <f t="shared" ref="I37:I40" si="5">SUM(C37+E37+G37)</f>
        <v>11</v>
      </c>
      <c r="J37" s="305">
        <f t="shared" ref="J37:J41" si="6">SUM(D37+F37+H37)</f>
        <v>5</v>
      </c>
      <c r="K37" s="306">
        <f t="shared" ref="K37:K45" si="7">SUM(I37:J37)</f>
        <v>16</v>
      </c>
    </row>
    <row r="38" spans="1:11" ht="29.25" customHeight="1" thickBot="1" x14ac:dyDescent="0.25">
      <c r="A38" s="307"/>
      <c r="B38" s="308" t="s">
        <v>49</v>
      </c>
      <c r="C38" s="309"/>
      <c r="D38" s="310"/>
      <c r="E38" s="310">
        <v>14</v>
      </c>
      <c r="F38" s="310">
        <v>6</v>
      </c>
      <c r="G38" s="310">
        <v>7</v>
      </c>
      <c r="H38" s="311">
        <v>6</v>
      </c>
      <c r="I38" s="312">
        <f t="shared" si="5"/>
        <v>21</v>
      </c>
      <c r="J38" s="299">
        <f t="shared" si="6"/>
        <v>12</v>
      </c>
      <c r="K38" s="313">
        <f t="shared" si="7"/>
        <v>33</v>
      </c>
    </row>
    <row r="39" spans="1:11" ht="29.25" customHeight="1" thickBot="1" x14ac:dyDescent="0.25">
      <c r="A39" s="301"/>
      <c r="B39" s="302" t="s">
        <v>161</v>
      </c>
      <c r="C39" s="303"/>
      <c r="D39" s="304"/>
      <c r="E39" s="304">
        <v>17</v>
      </c>
      <c r="F39" s="304">
        <v>2</v>
      </c>
      <c r="G39" s="304">
        <v>7</v>
      </c>
      <c r="H39" s="305">
        <v>3</v>
      </c>
      <c r="I39" s="303">
        <f t="shared" si="5"/>
        <v>24</v>
      </c>
      <c r="J39" s="305">
        <f t="shared" si="6"/>
        <v>5</v>
      </c>
      <c r="K39" s="306">
        <f t="shared" si="7"/>
        <v>29</v>
      </c>
    </row>
    <row r="40" spans="1:11" ht="29.25" customHeight="1" thickBot="1" x14ac:dyDescent="0.25">
      <c r="A40" s="314"/>
      <c r="B40" s="315" t="s">
        <v>162</v>
      </c>
      <c r="C40" s="316"/>
      <c r="D40" s="317"/>
      <c r="E40" s="317">
        <v>8</v>
      </c>
      <c r="F40" s="317">
        <v>7</v>
      </c>
      <c r="G40" s="317">
        <v>3</v>
      </c>
      <c r="H40" s="318">
        <v>3</v>
      </c>
      <c r="I40" s="319">
        <f t="shared" si="5"/>
        <v>11</v>
      </c>
      <c r="J40" s="320">
        <f t="shared" si="6"/>
        <v>10</v>
      </c>
      <c r="K40" s="321">
        <f t="shared" si="7"/>
        <v>21</v>
      </c>
    </row>
    <row r="41" spans="1:11" ht="29.25" customHeight="1" thickTop="1" thickBot="1" x14ac:dyDescent="0.25">
      <c r="A41" s="322" t="s">
        <v>641</v>
      </c>
      <c r="B41" s="323"/>
      <c r="C41" s="324">
        <f>SUM(C26:C40)</f>
        <v>0</v>
      </c>
      <c r="D41" s="324">
        <f t="shared" ref="D41:H41" si="8">SUM(D26:D40)</f>
        <v>0</v>
      </c>
      <c r="E41" s="324">
        <f>SUM(E26:E40)</f>
        <v>166</v>
      </c>
      <c r="F41" s="324">
        <f t="shared" si="8"/>
        <v>101</v>
      </c>
      <c r="G41" s="324">
        <f t="shared" si="8"/>
        <v>67</v>
      </c>
      <c r="H41" s="325">
        <f t="shared" si="8"/>
        <v>66</v>
      </c>
      <c r="I41" s="324">
        <f>SUM(C41+E41+G41)</f>
        <v>233</v>
      </c>
      <c r="J41" s="325">
        <f t="shared" si="6"/>
        <v>167</v>
      </c>
      <c r="K41" s="326">
        <f t="shared" si="7"/>
        <v>400</v>
      </c>
    </row>
    <row r="42" spans="1:11" ht="29.25" customHeight="1" thickTop="1" thickBot="1" x14ac:dyDescent="0.25">
      <c r="A42" s="295" t="s">
        <v>567</v>
      </c>
      <c r="B42" s="296" t="s">
        <v>163</v>
      </c>
      <c r="C42" s="312">
        <v>7</v>
      </c>
      <c r="D42" s="298">
        <v>9</v>
      </c>
      <c r="E42" s="298"/>
      <c r="F42" s="298"/>
      <c r="G42" s="298"/>
      <c r="H42" s="299"/>
      <c r="I42" s="312">
        <f t="shared" ref="I42:I67" si="9">SUM(C42+E42+G42)</f>
        <v>7</v>
      </c>
      <c r="J42" s="299">
        <f>SUM(D42+F42+H42)</f>
        <v>9</v>
      </c>
      <c r="K42" s="313">
        <f t="shared" si="7"/>
        <v>16</v>
      </c>
    </row>
    <row r="43" spans="1:11" ht="29.25" customHeight="1" thickBot="1" x14ac:dyDescent="0.25">
      <c r="A43" s="301"/>
      <c r="B43" s="302" t="s">
        <v>164</v>
      </c>
      <c r="C43" s="303"/>
      <c r="D43" s="304">
        <v>4</v>
      </c>
      <c r="E43" s="304"/>
      <c r="F43" s="304"/>
      <c r="G43" s="304"/>
      <c r="H43" s="305"/>
      <c r="I43" s="303">
        <f t="shared" si="9"/>
        <v>0</v>
      </c>
      <c r="J43" s="305">
        <f t="shared" ref="J43:J68" si="10">SUM(D43+F43+H43)</f>
        <v>4</v>
      </c>
      <c r="K43" s="306">
        <f t="shared" si="7"/>
        <v>4</v>
      </c>
    </row>
    <row r="44" spans="1:11" ht="48" customHeight="1" thickBot="1" x14ac:dyDescent="0.25">
      <c r="A44" s="307"/>
      <c r="B44" s="308" t="s">
        <v>165</v>
      </c>
      <c r="C44" s="309">
        <v>1</v>
      </c>
      <c r="D44" s="310">
        <v>10</v>
      </c>
      <c r="E44" s="310"/>
      <c r="F44" s="310"/>
      <c r="G44" s="310"/>
      <c r="H44" s="311"/>
      <c r="I44" s="312">
        <f t="shared" si="9"/>
        <v>1</v>
      </c>
      <c r="J44" s="299">
        <f t="shared" si="10"/>
        <v>10</v>
      </c>
      <c r="K44" s="313">
        <f t="shared" si="7"/>
        <v>11</v>
      </c>
    </row>
    <row r="45" spans="1:11" ht="31.5" customHeight="1" thickBot="1" x14ac:dyDescent="0.25">
      <c r="A45" s="301"/>
      <c r="B45" s="302" t="s">
        <v>166</v>
      </c>
      <c r="C45" s="303"/>
      <c r="D45" s="304">
        <v>2</v>
      </c>
      <c r="E45" s="304"/>
      <c r="F45" s="304"/>
      <c r="G45" s="304"/>
      <c r="H45" s="305"/>
      <c r="I45" s="303">
        <f t="shared" si="9"/>
        <v>0</v>
      </c>
      <c r="J45" s="305">
        <f t="shared" si="10"/>
        <v>2</v>
      </c>
      <c r="K45" s="306">
        <f t="shared" si="7"/>
        <v>2</v>
      </c>
    </row>
    <row r="46" spans="1:11" ht="29.25" customHeight="1" thickBot="1" x14ac:dyDescent="0.25">
      <c r="A46" s="307"/>
      <c r="B46" s="308" t="s">
        <v>167</v>
      </c>
      <c r="C46" s="309">
        <v>1</v>
      </c>
      <c r="D46" s="310">
        <v>7</v>
      </c>
      <c r="E46" s="310"/>
      <c r="F46" s="310"/>
      <c r="G46" s="310"/>
      <c r="H46" s="311"/>
      <c r="I46" s="312">
        <f t="shared" si="9"/>
        <v>1</v>
      </c>
      <c r="J46" s="299">
        <f t="shared" si="10"/>
        <v>7</v>
      </c>
      <c r="K46" s="313">
        <f>SUM(I46:J46)</f>
        <v>8</v>
      </c>
    </row>
    <row r="47" spans="1:11" ht="29.25" customHeight="1" thickBot="1" x14ac:dyDescent="0.25">
      <c r="A47" s="301"/>
      <c r="B47" s="302" t="s">
        <v>168</v>
      </c>
      <c r="C47" s="303">
        <v>20</v>
      </c>
      <c r="D47" s="304">
        <v>4</v>
      </c>
      <c r="E47" s="304"/>
      <c r="F47" s="304"/>
      <c r="G47" s="304"/>
      <c r="H47" s="305"/>
      <c r="I47" s="303">
        <f t="shared" si="9"/>
        <v>20</v>
      </c>
      <c r="J47" s="305">
        <f t="shared" si="10"/>
        <v>4</v>
      </c>
      <c r="K47" s="306">
        <f t="shared" ref="K47:K72" si="11">SUM(I47:J47)</f>
        <v>24</v>
      </c>
    </row>
    <row r="48" spans="1:11" ht="29.25" customHeight="1" thickBot="1" x14ac:dyDescent="0.25">
      <c r="A48" s="307"/>
      <c r="B48" s="308" t="s">
        <v>169</v>
      </c>
      <c r="C48" s="309">
        <v>17</v>
      </c>
      <c r="D48" s="310">
        <v>7</v>
      </c>
      <c r="E48" s="310"/>
      <c r="F48" s="310"/>
      <c r="G48" s="310"/>
      <c r="H48" s="311"/>
      <c r="I48" s="312">
        <f t="shared" si="9"/>
        <v>17</v>
      </c>
      <c r="J48" s="299">
        <f t="shared" si="10"/>
        <v>7</v>
      </c>
      <c r="K48" s="313">
        <f t="shared" si="11"/>
        <v>24</v>
      </c>
    </row>
    <row r="49" spans="1:11" ht="29.25" customHeight="1" thickBot="1" x14ac:dyDescent="0.25">
      <c r="A49" s="301"/>
      <c r="B49" s="302" t="s">
        <v>170</v>
      </c>
      <c r="C49" s="303">
        <v>35</v>
      </c>
      <c r="D49" s="304">
        <v>15</v>
      </c>
      <c r="E49" s="304"/>
      <c r="F49" s="304"/>
      <c r="G49" s="304"/>
      <c r="H49" s="305"/>
      <c r="I49" s="303">
        <f t="shared" si="9"/>
        <v>35</v>
      </c>
      <c r="J49" s="305">
        <f t="shared" si="10"/>
        <v>15</v>
      </c>
      <c r="K49" s="306">
        <f t="shared" si="11"/>
        <v>50</v>
      </c>
    </row>
    <row r="50" spans="1:11" ht="29.25" customHeight="1" thickBot="1" x14ac:dyDescent="0.25">
      <c r="A50" s="307"/>
      <c r="B50" s="308" t="s">
        <v>171</v>
      </c>
      <c r="C50" s="309">
        <v>78</v>
      </c>
      <c r="D50" s="310">
        <v>9</v>
      </c>
      <c r="E50" s="310"/>
      <c r="F50" s="310"/>
      <c r="G50" s="310"/>
      <c r="H50" s="311"/>
      <c r="I50" s="312">
        <f t="shared" si="9"/>
        <v>78</v>
      </c>
      <c r="J50" s="299">
        <f t="shared" si="10"/>
        <v>9</v>
      </c>
      <c r="K50" s="313">
        <f t="shared" si="11"/>
        <v>87</v>
      </c>
    </row>
    <row r="51" spans="1:11" ht="29.25" customHeight="1" thickBot="1" x14ac:dyDescent="0.25">
      <c r="A51" s="301"/>
      <c r="B51" s="302" t="s">
        <v>172</v>
      </c>
      <c r="C51" s="303"/>
      <c r="D51" s="304"/>
      <c r="E51" s="304"/>
      <c r="F51" s="304">
        <v>11</v>
      </c>
      <c r="G51" s="304"/>
      <c r="H51" s="305">
        <v>25</v>
      </c>
      <c r="I51" s="303">
        <f t="shared" si="9"/>
        <v>0</v>
      </c>
      <c r="J51" s="305">
        <f t="shared" si="10"/>
        <v>36</v>
      </c>
      <c r="K51" s="306">
        <f t="shared" si="11"/>
        <v>36</v>
      </c>
    </row>
    <row r="52" spans="1:11" ht="29.25" customHeight="1" thickBot="1" x14ac:dyDescent="0.25">
      <c r="A52" s="307"/>
      <c r="B52" s="308" t="s">
        <v>173</v>
      </c>
      <c r="C52" s="309"/>
      <c r="D52" s="310"/>
      <c r="E52" s="310">
        <v>8</v>
      </c>
      <c r="F52" s="310">
        <v>1</v>
      </c>
      <c r="G52" s="310">
        <v>7</v>
      </c>
      <c r="H52" s="311">
        <v>1</v>
      </c>
      <c r="I52" s="312">
        <f t="shared" si="9"/>
        <v>15</v>
      </c>
      <c r="J52" s="299">
        <f t="shared" si="10"/>
        <v>2</v>
      </c>
      <c r="K52" s="313">
        <f t="shared" si="11"/>
        <v>17</v>
      </c>
    </row>
    <row r="53" spans="1:11" ht="29.25" customHeight="1" thickBot="1" x14ac:dyDescent="0.25">
      <c r="A53" s="301"/>
      <c r="B53" s="302" t="s">
        <v>174</v>
      </c>
      <c r="C53" s="303"/>
      <c r="D53" s="304"/>
      <c r="E53" s="304">
        <v>18</v>
      </c>
      <c r="F53" s="304">
        <v>1</v>
      </c>
      <c r="G53" s="304"/>
      <c r="H53" s="305"/>
      <c r="I53" s="303">
        <f t="shared" si="9"/>
        <v>18</v>
      </c>
      <c r="J53" s="305">
        <f t="shared" si="10"/>
        <v>1</v>
      </c>
      <c r="K53" s="306">
        <f t="shared" si="11"/>
        <v>19</v>
      </c>
    </row>
    <row r="54" spans="1:11" ht="29.25" customHeight="1" thickBot="1" x14ac:dyDescent="0.25">
      <c r="A54" s="307"/>
      <c r="B54" s="308" t="s">
        <v>175</v>
      </c>
      <c r="C54" s="309"/>
      <c r="D54" s="310"/>
      <c r="E54" s="310">
        <v>9</v>
      </c>
      <c r="F54" s="310"/>
      <c r="G54" s="310">
        <v>6</v>
      </c>
      <c r="H54" s="311"/>
      <c r="I54" s="312">
        <f t="shared" si="9"/>
        <v>15</v>
      </c>
      <c r="J54" s="299">
        <f t="shared" si="10"/>
        <v>0</v>
      </c>
      <c r="K54" s="313">
        <f t="shared" si="11"/>
        <v>15</v>
      </c>
    </row>
    <row r="55" spans="1:11" ht="29.25" customHeight="1" thickBot="1" x14ac:dyDescent="0.25">
      <c r="A55" s="301"/>
      <c r="B55" s="302" t="s">
        <v>215</v>
      </c>
      <c r="C55" s="303"/>
      <c r="D55" s="304"/>
      <c r="E55" s="304">
        <v>99</v>
      </c>
      <c r="F55" s="304">
        <v>49</v>
      </c>
      <c r="G55" s="304">
        <v>16</v>
      </c>
      <c r="H55" s="305">
        <v>14</v>
      </c>
      <c r="I55" s="303">
        <f t="shared" ref="I55:J57" si="12">SUM(C55+E55+G55)</f>
        <v>115</v>
      </c>
      <c r="J55" s="305">
        <f t="shared" si="12"/>
        <v>63</v>
      </c>
      <c r="K55" s="306">
        <f>SUM(I55:J55)</f>
        <v>178</v>
      </c>
    </row>
    <row r="56" spans="1:11" ht="29.25" customHeight="1" thickBot="1" x14ac:dyDescent="0.25">
      <c r="A56" s="307"/>
      <c r="B56" s="308" t="s">
        <v>180</v>
      </c>
      <c r="C56" s="309"/>
      <c r="D56" s="310"/>
      <c r="E56" s="310">
        <v>26</v>
      </c>
      <c r="F56" s="310">
        <v>20</v>
      </c>
      <c r="G56" s="310">
        <v>10</v>
      </c>
      <c r="H56" s="311">
        <v>6</v>
      </c>
      <c r="I56" s="312">
        <f t="shared" si="12"/>
        <v>36</v>
      </c>
      <c r="J56" s="299">
        <f t="shared" si="12"/>
        <v>26</v>
      </c>
      <c r="K56" s="313">
        <f>SUM(I56:J56)</f>
        <v>62</v>
      </c>
    </row>
    <row r="57" spans="1:11" ht="29.25" customHeight="1" thickBot="1" x14ac:dyDescent="0.25">
      <c r="A57" s="301"/>
      <c r="B57" s="302" t="s">
        <v>218</v>
      </c>
      <c r="C57" s="303"/>
      <c r="D57" s="304"/>
      <c r="E57" s="304">
        <v>1</v>
      </c>
      <c r="F57" s="304"/>
      <c r="G57" s="304"/>
      <c r="H57" s="305"/>
      <c r="I57" s="303">
        <f t="shared" si="12"/>
        <v>1</v>
      </c>
      <c r="J57" s="305">
        <f t="shared" si="12"/>
        <v>0</v>
      </c>
      <c r="K57" s="306">
        <f>SUM(I57:J57)</f>
        <v>1</v>
      </c>
    </row>
    <row r="58" spans="1:11" ht="29.25" customHeight="1" thickBot="1" x14ac:dyDescent="0.25">
      <c r="A58" s="307"/>
      <c r="B58" s="308" t="s">
        <v>176</v>
      </c>
      <c r="C58" s="309"/>
      <c r="D58" s="310"/>
      <c r="E58" s="310">
        <v>9</v>
      </c>
      <c r="F58" s="310">
        <v>1</v>
      </c>
      <c r="G58" s="310">
        <v>11</v>
      </c>
      <c r="H58" s="311">
        <v>1</v>
      </c>
      <c r="I58" s="312">
        <f t="shared" si="9"/>
        <v>20</v>
      </c>
      <c r="J58" s="299">
        <f t="shared" si="10"/>
        <v>2</v>
      </c>
      <c r="K58" s="313">
        <f t="shared" si="11"/>
        <v>22</v>
      </c>
    </row>
    <row r="59" spans="1:11" ht="29.25" customHeight="1" thickBot="1" x14ac:dyDescent="0.25">
      <c r="A59" s="301"/>
      <c r="B59" s="302" t="s">
        <v>222</v>
      </c>
      <c r="C59" s="303"/>
      <c r="D59" s="304"/>
      <c r="E59" s="304">
        <v>11</v>
      </c>
      <c r="F59" s="304">
        <v>12</v>
      </c>
      <c r="G59" s="304">
        <v>3</v>
      </c>
      <c r="H59" s="305">
        <v>4</v>
      </c>
      <c r="I59" s="303">
        <f>SUM(C59+E59+G59)</f>
        <v>14</v>
      </c>
      <c r="J59" s="305">
        <f>SUM(D59+F59+H59)</f>
        <v>16</v>
      </c>
      <c r="K59" s="306">
        <f>SUM(I59:J59)</f>
        <v>30</v>
      </c>
    </row>
    <row r="60" spans="1:11" ht="29.25" customHeight="1" thickBot="1" x14ac:dyDescent="0.25">
      <c r="A60" s="307"/>
      <c r="B60" s="308" t="s">
        <v>177</v>
      </c>
      <c r="C60" s="309"/>
      <c r="D60" s="310"/>
      <c r="E60" s="310">
        <v>9</v>
      </c>
      <c r="F60" s="310"/>
      <c r="G60" s="310">
        <v>6</v>
      </c>
      <c r="H60" s="311"/>
      <c r="I60" s="312">
        <f t="shared" si="9"/>
        <v>15</v>
      </c>
      <c r="J60" s="299">
        <f t="shared" si="10"/>
        <v>0</v>
      </c>
      <c r="K60" s="313">
        <f t="shared" si="11"/>
        <v>15</v>
      </c>
    </row>
    <row r="61" spans="1:11" ht="29.25" customHeight="1" thickBot="1" x14ac:dyDescent="0.25">
      <c r="A61" s="301"/>
      <c r="B61" s="302" t="s">
        <v>191</v>
      </c>
      <c r="C61" s="303"/>
      <c r="D61" s="304"/>
      <c r="E61" s="304">
        <v>6</v>
      </c>
      <c r="F61" s="304"/>
      <c r="G61" s="304">
        <v>4</v>
      </c>
      <c r="H61" s="305">
        <v>1</v>
      </c>
      <c r="I61" s="303">
        <f t="shared" si="9"/>
        <v>10</v>
      </c>
      <c r="J61" s="305">
        <f t="shared" si="10"/>
        <v>1</v>
      </c>
      <c r="K61" s="306">
        <f t="shared" si="11"/>
        <v>11</v>
      </c>
    </row>
    <row r="62" spans="1:11" ht="29.25" customHeight="1" thickBot="1" x14ac:dyDescent="0.25">
      <c r="A62" s="307"/>
      <c r="B62" s="308" t="s">
        <v>179</v>
      </c>
      <c r="C62" s="309"/>
      <c r="D62" s="310"/>
      <c r="E62" s="310">
        <v>6</v>
      </c>
      <c r="F62" s="310">
        <v>1</v>
      </c>
      <c r="G62" s="310">
        <v>6</v>
      </c>
      <c r="H62" s="311"/>
      <c r="I62" s="312">
        <f t="shared" si="9"/>
        <v>12</v>
      </c>
      <c r="J62" s="299">
        <f t="shared" si="10"/>
        <v>1</v>
      </c>
      <c r="K62" s="313">
        <f t="shared" si="11"/>
        <v>13</v>
      </c>
    </row>
    <row r="63" spans="1:11" ht="29.25" customHeight="1" thickBot="1" x14ac:dyDescent="0.25">
      <c r="A63" s="301"/>
      <c r="B63" s="302" t="s">
        <v>181</v>
      </c>
      <c r="C63" s="303"/>
      <c r="D63" s="304"/>
      <c r="E63" s="304">
        <v>21</v>
      </c>
      <c r="F63" s="304"/>
      <c r="G63" s="304">
        <v>7</v>
      </c>
      <c r="H63" s="305">
        <v>1</v>
      </c>
      <c r="I63" s="303">
        <f t="shared" si="9"/>
        <v>28</v>
      </c>
      <c r="J63" s="305">
        <f t="shared" si="10"/>
        <v>1</v>
      </c>
      <c r="K63" s="306">
        <f t="shared" si="11"/>
        <v>29</v>
      </c>
    </row>
    <row r="64" spans="1:11" ht="29.25" customHeight="1" thickBot="1" x14ac:dyDescent="0.25">
      <c r="A64" s="307"/>
      <c r="B64" s="308" t="s">
        <v>182</v>
      </c>
      <c r="C64" s="309"/>
      <c r="D64" s="310"/>
      <c r="E64" s="310">
        <v>31</v>
      </c>
      <c r="F64" s="310">
        <v>2</v>
      </c>
      <c r="G64" s="310">
        <v>8</v>
      </c>
      <c r="H64" s="311">
        <v>1</v>
      </c>
      <c r="I64" s="312">
        <f t="shared" si="9"/>
        <v>39</v>
      </c>
      <c r="J64" s="299">
        <f t="shared" si="10"/>
        <v>3</v>
      </c>
      <c r="K64" s="313">
        <f t="shared" si="11"/>
        <v>42</v>
      </c>
    </row>
    <row r="65" spans="1:11" ht="29.25" customHeight="1" thickBot="1" x14ac:dyDescent="0.25">
      <c r="A65" s="301"/>
      <c r="B65" s="302" t="s">
        <v>183</v>
      </c>
      <c r="C65" s="303"/>
      <c r="D65" s="304"/>
      <c r="E65" s="304">
        <v>18</v>
      </c>
      <c r="F65" s="304"/>
      <c r="G65" s="304"/>
      <c r="H65" s="305"/>
      <c r="I65" s="303">
        <f t="shared" si="9"/>
        <v>18</v>
      </c>
      <c r="J65" s="305">
        <f t="shared" si="10"/>
        <v>0</v>
      </c>
      <c r="K65" s="306">
        <f t="shared" si="11"/>
        <v>18</v>
      </c>
    </row>
    <row r="66" spans="1:11" ht="29.25" customHeight="1" thickBot="1" x14ac:dyDescent="0.25">
      <c r="A66" s="307"/>
      <c r="B66" s="308" t="s">
        <v>184</v>
      </c>
      <c r="C66" s="309"/>
      <c r="D66" s="310"/>
      <c r="E66" s="310">
        <v>4</v>
      </c>
      <c r="F66" s="310">
        <v>14</v>
      </c>
      <c r="G66" s="310"/>
      <c r="H66" s="311">
        <v>10</v>
      </c>
      <c r="I66" s="312">
        <f t="shared" si="9"/>
        <v>4</v>
      </c>
      <c r="J66" s="299">
        <f t="shared" si="10"/>
        <v>24</v>
      </c>
      <c r="K66" s="313">
        <f t="shared" si="11"/>
        <v>28</v>
      </c>
    </row>
    <row r="67" spans="1:11" ht="29.25" customHeight="1" thickBot="1" x14ac:dyDescent="0.25">
      <c r="A67" s="301"/>
      <c r="B67" s="302" t="s">
        <v>186</v>
      </c>
      <c r="C67" s="303"/>
      <c r="D67" s="304"/>
      <c r="E67" s="304">
        <v>32</v>
      </c>
      <c r="F67" s="304">
        <v>46</v>
      </c>
      <c r="G67" s="304">
        <v>9</v>
      </c>
      <c r="H67" s="305">
        <v>22</v>
      </c>
      <c r="I67" s="303">
        <f t="shared" si="9"/>
        <v>41</v>
      </c>
      <c r="J67" s="305">
        <f t="shared" si="10"/>
        <v>68</v>
      </c>
      <c r="K67" s="306">
        <f t="shared" si="11"/>
        <v>109</v>
      </c>
    </row>
    <row r="68" spans="1:11" ht="29.25" customHeight="1" thickBot="1" x14ac:dyDescent="0.25">
      <c r="A68" s="307"/>
      <c r="B68" s="308" t="s">
        <v>187</v>
      </c>
      <c r="C68" s="309"/>
      <c r="D68" s="310"/>
      <c r="E68" s="310">
        <v>17</v>
      </c>
      <c r="F68" s="310">
        <v>2</v>
      </c>
      <c r="G68" s="310">
        <v>12</v>
      </c>
      <c r="H68" s="311">
        <v>2</v>
      </c>
      <c r="I68" s="312">
        <f>SUM(C68+E68+G68)</f>
        <v>29</v>
      </c>
      <c r="J68" s="299">
        <f t="shared" si="10"/>
        <v>4</v>
      </c>
      <c r="K68" s="313">
        <f t="shared" si="11"/>
        <v>33</v>
      </c>
    </row>
    <row r="69" spans="1:11" ht="29.25" customHeight="1" thickBot="1" x14ac:dyDescent="0.25">
      <c r="A69" s="301"/>
      <c r="B69" s="302" t="s">
        <v>188</v>
      </c>
      <c r="C69" s="303"/>
      <c r="D69" s="304"/>
      <c r="E69" s="304">
        <v>46</v>
      </c>
      <c r="F69" s="304">
        <v>2</v>
      </c>
      <c r="G69" s="304">
        <v>55</v>
      </c>
      <c r="H69" s="305">
        <v>4</v>
      </c>
      <c r="I69" s="303">
        <f t="shared" ref="I69:I96" si="13">SUM(C69+E69+G69)</f>
        <v>101</v>
      </c>
      <c r="J69" s="305">
        <f>SUM(D69+F69+H69)</f>
        <v>6</v>
      </c>
      <c r="K69" s="306">
        <f t="shared" si="11"/>
        <v>107</v>
      </c>
    </row>
    <row r="70" spans="1:11" ht="29.25" customHeight="1" thickBot="1" x14ac:dyDescent="0.25">
      <c r="A70" s="307"/>
      <c r="B70" s="308" t="s">
        <v>189</v>
      </c>
      <c r="C70" s="309"/>
      <c r="D70" s="310"/>
      <c r="E70" s="310">
        <v>33</v>
      </c>
      <c r="F70" s="310">
        <v>10</v>
      </c>
      <c r="G70" s="310">
        <v>12</v>
      </c>
      <c r="H70" s="311">
        <v>8</v>
      </c>
      <c r="I70" s="312">
        <f t="shared" si="13"/>
        <v>45</v>
      </c>
      <c r="J70" s="299">
        <f t="shared" ref="J70:J97" si="14">SUM(D70+F70+H70)</f>
        <v>18</v>
      </c>
      <c r="K70" s="313">
        <f t="shared" si="11"/>
        <v>63</v>
      </c>
    </row>
    <row r="71" spans="1:11" ht="29.25" customHeight="1" thickBot="1" x14ac:dyDescent="0.25">
      <c r="A71" s="301"/>
      <c r="B71" s="302" t="s">
        <v>190</v>
      </c>
      <c r="C71" s="303"/>
      <c r="D71" s="304"/>
      <c r="E71" s="304">
        <v>31</v>
      </c>
      <c r="F71" s="304">
        <v>19</v>
      </c>
      <c r="G71" s="304">
        <v>20</v>
      </c>
      <c r="H71" s="305">
        <v>7</v>
      </c>
      <c r="I71" s="303">
        <f t="shared" si="13"/>
        <v>51</v>
      </c>
      <c r="J71" s="305">
        <f t="shared" si="14"/>
        <v>26</v>
      </c>
      <c r="K71" s="306">
        <f t="shared" si="11"/>
        <v>77</v>
      </c>
    </row>
    <row r="72" spans="1:11" ht="29.25" customHeight="1" thickBot="1" x14ac:dyDescent="0.25">
      <c r="A72" s="307"/>
      <c r="B72" s="308" t="s">
        <v>192</v>
      </c>
      <c r="C72" s="309"/>
      <c r="D72" s="310"/>
      <c r="E72" s="310">
        <v>26</v>
      </c>
      <c r="F72" s="310">
        <v>11</v>
      </c>
      <c r="G72" s="310">
        <v>19</v>
      </c>
      <c r="H72" s="311">
        <v>5</v>
      </c>
      <c r="I72" s="312">
        <f t="shared" si="13"/>
        <v>45</v>
      </c>
      <c r="J72" s="299">
        <f t="shared" si="14"/>
        <v>16</v>
      </c>
      <c r="K72" s="313">
        <f t="shared" si="11"/>
        <v>61</v>
      </c>
    </row>
    <row r="73" spans="1:11" ht="29.25" customHeight="1" thickBot="1" x14ac:dyDescent="0.25">
      <c r="A73" s="301"/>
      <c r="B73" s="302" t="s">
        <v>193</v>
      </c>
      <c r="C73" s="303"/>
      <c r="D73" s="304"/>
      <c r="E73" s="304">
        <v>61</v>
      </c>
      <c r="F73" s="304">
        <v>19</v>
      </c>
      <c r="G73" s="304">
        <v>17</v>
      </c>
      <c r="H73" s="305">
        <v>15</v>
      </c>
      <c r="I73" s="303">
        <f t="shared" si="13"/>
        <v>78</v>
      </c>
      <c r="J73" s="305">
        <f t="shared" si="14"/>
        <v>34</v>
      </c>
      <c r="K73" s="306">
        <f>SUM(I73:J73)</f>
        <v>112</v>
      </c>
    </row>
    <row r="74" spans="1:11" ht="29.25" customHeight="1" thickBot="1" x14ac:dyDescent="0.25">
      <c r="A74" s="307"/>
      <c r="B74" s="308" t="s">
        <v>185</v>
      </c>
      <c r="C74" s="309"/>
      <c r="D74" s="310"/>
      <c r="E74" s="310">
        <v>20</v>
      </c>
      <c r="F74" s="310">
        <v>8</v>
      </c>
      <c r="G74" s="310">
        <v>4</v>
      </c>
      <c r="H74" s="311">
        <v>5</v>
      </c>
      <c r="I74" s="312">
        <f>SUM(C74+E74+G74)</f>
        <v>24</v>
      </c>
      <c r="J74" s="299">
        <f>SUM(D74+F74+H74)</f>
        <v>13</v>
      </c>
      <c r="K74" s="313">
        <f>SUM(I74:J74)</f>
        <v>37</v>
      </c>
    </row>
    <row r="75" spans="1:11" ht="29.25" customHeight="1" thickBot="1" x14ac:dyDescent="0.25">
      <c r="A75" s="301"/>
      <c r="B75" s="302" t="s">
        <v>197</v>
      </c>
      <c r="C75" s="303"/>
      <c r="D75" s="304"/>
      <c r="E75" s="304">
        <v>8</v>
      </c>
      <c r="F75" s="304">
        <v>1</v>
      </c>
      <c r="G75" s="304">
        <v>4</v>
      </c>
      <c r="H75" s="305">
        <v>1</v>
      </c>
      <c r="I75" s="303">
        <f>SUM(C75+E75+G75)</f>
        <v>12</v>
      </c>
      <c r="J75" s="305">
        <f>SUM(D75+F75+H75)</f>
        <v>2</v>
      </c>
      <c r="K75" s="306">
        <f>SUM(I75:J75)</f>
        <v>14</v>
      </c>
    </row>
    <row r="76" spans="1:11" ht="29.25" customHeight="1" thickBot="1" x14ac:dyDescent="0.25">
      <c r="A76" s="307"/>
      <c r="B76" s="308" t="s">
        <v>194</v>
      </c>
      <c r="C76" s="309"/>
      <c r="D76" s="310"/>
      <c r="E76" s="310">
        <v>8</v>
      </c>
      <c r="F76" s="310">
        <v>4</v>
      </c>
      <c r="G76" s="310">
        <v>5</v>
      </c>
      <c r="H76" s="311"/>
      <c r="I76" s="312">
        <f t="shared" si="13"/>
        <v>13</v>
      </c>
      <c r="J76" s="299">
        <f t="shared" si="14"/>
        <v>4</v>
      </c>
      <c r="K76" s="313">
        <f t="shared" ref="K76:K99" si="15">SUM(I76:J76)</f>
        <v>17</v>
      </c>
    </row>
    <row r="77" spans="1:11" ht="29.25" customHeight="1" thickBot="1" x14ac:dyDescent="0.25">
      <c r="A77" s="301"/>
      <c r="B77" s="302" t="s">
        <v>195</v>
      </c>
      <c r="C77" s="303"/>
      <c r="D77" s="304"/>
      <c r="E77" s="304">
        <v>4</v>
      </c>
      <c r="F77" s="304">
        <v>11</v>
      </c>
      <c r="G77" s="304"/>
      <c r="H77" s="305"/>
      <c r="I77" s="303">
        <f t="shared" si="13"/>
        <v>4</v>
      </c>
      <c r="J77" s="305">
        <f t="shared" si="14"/>
        <v>11</v>
      </c>
      <c r="K77" s="306">
        <f t="shared" si="15"/>
        <v>15</v>
      </c>
    </row>
    <row r="78" spans="1:11" ht="29.25" customHeight="1" thickBot="1" x14ac:dyDescent="0.25">
      <c r="A78" s="307"/>
      <c r="B78" s="308" t="s">
        <v>196</v>
      </c>
      <c r="C78" s="309"/>
      <c r="D78" s="310"/>
      <c r="E78" s="310"/>
      <c r="F78" s="310"/>
      <c r="G78" s="310">
        <v>2</v>
      </c>
      <c r="H78" s="311">
        <v>10</v>
      </c>
      <c r="I78" s="312">
        <f t="shared" si="13"/>
        <v>2</v>
      </c>
      <c r="J78" s="299">
        <f t="shared" si="14"/>
        <v>10</v>
      </c>
      <c r="K78" s="313">
        <f t="shared" si="15"/>
        <v>12</v>
      </c>
    </row>
    <row r="79" spans="1:11" ht="29.25" customHeight="1" thickBot="1" x14ac:dyDescent="0.25">
      <c r="A79" s="301"/>
      <c r="B79" s="302" t="s">
        <v>198</v>
      </c>
      <c r="C79" s="303"/>
      <c r="D79" s="304"/>
      <c r="E79" s="304">
        <v>10</v>
      </c>
      <c r="F79" s="304"/>
      <c r="G79" s="304">
        <v>3</v>
      </c>
      <c r="H79" s="305">
        <v>3</v>
      </c>
      <c r="I79" s="303">
        <f t="shared" si="13"/>
        <v>13</v>
      </c>
      <c r="J79" s="305">
        <f t="shared" si="14"/>
        <v>3</v>
      </c>
      <c r="K79" s="306">
        <f t="shared" si="15"/>
        <v>16</v>
      </c>
    </row>
    <row r="80" spans="1:11" ht="29.25" customHeight="1" thickBot="1" x14ac:dyDescent="0.25">
      <c r="A80" s="307"/>
      <c r="B80" s="308" t="s">
        <v>199</v>
      </c>
      <c r="C80" s="309"/>
      <c r="D80" s="310"/>
      <c r="E80" s="310">
        <v>14</v>
      </c>
      <c r="F80" s="310">
        <v>2</v>
      </c>
      <c r="G80" s="310">
        <v>5</v>
      </c>
      <c r="H80" s="311"/>
      <c r="I80" s="312">
        <f t="shared" si="13"/>
        <v>19</v>
      </c>
      <c r="J80" s="299">
        <f t="shared" si="14"/>
        <v>2</v>
      </c>
      <c r="K80" s="313">
        <f t="shared" si="15"/>
        <v>21</v>
      </c>
    </row>
    <row r="81" spans="1:11" ht="29.25" customHeight="1" thickBot="1" x14ac:dyDescent="0.25">
      <c r="A81" s="301"/>
      <c r="B81" s="302" t="s">
        <v>200</v>
      </c>
      <c r="C81" s="303"/>
      <c r="D81" s="304"/>
      <c r="E81" s="304">
        <v>7</v>
      </c>
      <c r="F81" s="304"/>
      <c r="G81" s="304">
        <v>7</v>
      </c>
      <c r="H81" s="305"/>
      <c r="I81" s="303">
        <f t="shared" si="13"/>
        <v>14</v>
      </c>
      <c r="J81" s="305">
        <f t="shared" si="14"/>
        <v>0</v>
      </c>
      <c r="K81" s="306">
        <f t="shared" si="15"/>
        <v>14</v>
      </c>
    </row>
    <row r="82" spans="1:11" ht="29.25" customHeight="1" thickBot="1" x14ac:dyDescent="0.25">
      <c r="A82" s="307"/>
      <c r="B82" s="308" t="s">
        <v>202</v>
      </c>
      <c r="C82" s="309"/>
      <c r="D82" s="310"/>
      <c r="E82" s="310">
        <v>11</v>
      </c>
      <c r="F82" s="310"/>
      <c r="G82" s="310">
        <v>6</v>
      </c>
      <c r="H82" s="311"/>
      <c r="I82" s="312">
        <f t="shared" si="13"/>
        <v>17</v>
      </c>
      <c r="J82" s="299">
        <f t="shared" si="14"/>
        <v>0</v>
      </c>
      <c r="K82" s="313">
        <f t="shared" si="15"/>
        <v>17</v>
      </c>
    </row>
    <row r="83" spans="1:11" ht="29.25" customHeight="1" thickBot="1" x14ac:dyDescent="0.25">
      <c r="A83" s="301"/>
      <c r="B83" s="302" t="s">
        <v>203</v>
      </c>
      <c r="C83" s="303"/>
      <c r="D83" s="304"/>
      <c r="E83" s="304">
        <v>26</v>
      </c>
      <c r="F83" s="304">
        <v>27</v>
      </c>
      <c r="G83" s="304"/>
      <c r="H83" s="305"/>
      <c r="I83" s="303">
        <f t="shared" si="13"/>
        <v>26</v>
      </c>
      <c r="J83" s="305">
        <f t="shared" si="14"/>
        <v>27</v>
      </c>
      <c r="K83" s="306">
        <f t="shared" si="15"/>
        <v>53</v>
      </c>
    </row>
    <row r="84" spans="1:11" ht="29.25" customHeight="1" thickBot="1" x14ac:dyDescent="0.25">
      <c r="A84" s="307"/>
      <c r="B84" s="308" t="s">
        <v>204</v>
      </c>
      <c r="C84" s="309"/>
      <c r="D84" s="310"/>
      <c r="E84" s="310"/>
      <c r="F84" s="310"/>
      <c r="G84" s="310">
        <v>4</v>
      </c>
      <c r="H84" s="311">
        <v>9</v>
      </c>
      <c r="I84" s="312">
        <f t="shared" si="13"/>
        <v>4</v>
      </c>
      <c r="J84" s="299">
        <f t="shared" si="14"/>
        <v>9</v>
      </c>
      <c r="K84" s="313">
        <f t="shared" si="15"/>
        <v>13</v>
      </c>
    </row>
    <row r="85" spans="1:11" ht="29.25" customHeight="1" thickBot="1" x14ac:dyDescent="0.25">
      <c r="A85" s="301"/>
      <c r="B85" s="302" t="s">
        <v>205</v>
      </c>
      <c r="C85" s="303"/>
      <c r="D85" s="304"/>
      <c r="E85" s="304"/>
      <c r="F85" s="304"/>
      <c r="G85" s="304">
        <v>4</v>
      </c>
      <c r="H85" s="305">
        <v>4</v>
      </c>
      <c r="I85" s="303">
        <f t="shared" si="13"/>
        <v>4</v>
      </c>
      <c r="J85" s="305">
        <f t="shared" si="14"/>
        <v>4</v>
      </c>
      <c r="K85" s="306">
        <f t="shared" si="15"/>
        <v>8</v>
      </c>
    </row>
    <row r="86" spans="1:11" ht="29.25" customHeight="1" thickBot="1" x14ac:dyDescent="0.25">
      <c r="A86" s="307"/>
      <c r="B86" s="308" t="s">
        <v>206</v>
      </c>
      <c r="C86" s="309"/>
      <c r="D86" s="310"/>
      <c r="E86" s="310">
        <v>5</v>
      </c>
      <c r="F86" s="310">
        <v>1</v>
      </c>
      <c r="G86" s="310">
        <v>5</v>
      </c>
      <c r="H86" s="311">
        <v>1</v>
      </c>
      <c r="I86" s="312">
        <f t="shared" si="13"/>
        <v>10</v>
      </c>
      <c r="J86" s="299">
        <f t="shared" si="14"/>
        <v>2</v>
      </c>
      <c r="K86" s="313">
        <f t="shared" si="15"/>
        <v>12</v>
      </c>
    </row>
    <row r="87" spans="1:11" ht="29.25" customHeight="1" thickBot="1" x14ac:dyDescent="0.25">
      <c r="A87" s="301"/>
      <c r="B87" s="302" t="s">
        <v>207</v>
      </c>
      <c r="C87" s="303"/>
      <c r="D87" s="304"/>
      <c r="E87" s="304"/>
      <c r="F87" s="304">
        <v>95</v>
      </c>
      <c r="G87" s="304"/>
      <c r="H87" s="305">
        <v>29</v>
      </c>
      <c r="I87" s="303">
        <f t="shared" si="13"/>
        <v>0</v>
      </c>
      <c r="J87" s="305">
        <f t="shared" si="14"/>
        <v>124</v>
      </c>
      <c r="K87" s="306">
        <f t="shared" si="15"/>
        <v>124</v>
      </c>
    </row>
    <row r="88" spans="1:11" ht="29.25" customHeight="1" thickBot="1" x14ac:dyDescent="0.25">
      <c r="A88" s="307"/>
      <c r="B88" s="308" t="s">
        <v>208</v>
      </c>
      <c r="C88" s="309"/>
      <c r="D88" s="310"/>
      <c r="E88" s="310">
        <v>5</v>
      </c>
      <c r="F88" s="310">
        <v>80</v>
      </c>
      <c r="G88" s="310"/>
      <c r="H88" s="311">
        <v>17</v>
      </c>
      <c r="I88" s="312">
        <f t="shared" si="13"/>
        <v>5</v>
      </c>
      <c r="J88" s="299">
        <f t="shared" si="14"/>
        <v>97</v>
      </c>
      <c r="K88" s="313">
        <f t="shared" si="15"/>
        <v>102</v>
      </c>
    </row>
    <row r="89" spans="1:11" ht="29.25" customHeight="1" thickBot="1" x14ac:dyDescent="0.25">
      <c r="A89" s="301"/>
      <c r="B89" s="302" t="s">
        <v>220</v>
      </c>
      <c r="C89" s="303"/>
      <c r="D89" s="304"/>
      <c r="E89" s="304"/>
      <c r="F89" s="304"/>
      <c r="G89" s="304"/>
      <c r="H89" s="305">
        <v>3</v>
      </c>
      <c r="I89" s="303">
        <f>SUM(C89+E89+G89)</f>
        <v>0</v>
      </c>
      <c r="J89" s="305">
        <f>SUM(D89+F89+H89)</f>
        <v>3</v>
      </c>
      <c r="K89" s="306">
        <f>SUM(I89:J89)</f>
        <v>3</v>
      </c>
    </row>
    <row r="90" spans="1:11" ht="29.25" customHeight="1" thickBot="1" x14ac:dyDescent="0.25">
      <c r="A90" s="307"/>
      <c r="B90" s="308" t="s">
        <v>209</v>
      </c>
      <c r="C90" s="309"/>
      <c r="D90" s="310"/>
      <c r="E90" s="310">
        <v>56</v>
      </c>
      <c r="F90" s="310">
        <v>58</v>
      </c>
      <c r="G90" s="310">
        <v>14</v>
      </c>
      <c r="H90" s="311">
        <v>32</v>
      </c>
      <c r="I90" s="312">
        <f t="shared" si="13"/>
        <v>70</v>
      </c>
      <c r="J90" s="299">
        <f t="shared" si="14"/>
        <v>90</v>
      </c>
      <c r="K90" s="313">
        <f t="shared" si="15"/>
        <v>160</v>
      </c>
    </row>
    <row r="91" spans="1:11" ht="29.25" customHeight="1" thickBot="1" x14ac:dyDescent="0.25">
      <c r="A91" s="301"/>
      <c r="B91" s="302" t="s">
        <v>178</v>
      </c>
      <c r="C91" s="303"/>
      <c r="D91" s="304"/>
      <c r="E91" s="304">
        <v>3</v>
      </c>
      <c r="F91" s="304">
        <v>3</v>
      </c>
      <c r="G91" s="304">
        <v>3</v>
      </c>
      <c r="H91" s="305">
        <v>1</v>
      </c>
      <c r="I91" s="303">
        <f>SUM(C91+E91+G91)</f>
        <v>6</v>
      </c>
      <c r="J91" s="305">
        <f>SUM(D91+F91+H91)</f>
        <v>4</v>
      </c>
      <c r="K91" s="306">
        <f>SUM(I91:J91)</f>
        <v>10</v>
      </c>
    </row>
    <row r="92" spans="1:11" ht="29.25" customHeight="1" thickBot="1" x14ac:dyDescent="0.25">
      <c r="A92" s="307"/>
      <c r="B92" s="308" t="s">
        <v>210</v>
      </c>
      <c r="C92" s="309"/>
      <c r="D92" s="310"/>
      <c r="E92" s="310">
        <v>3</v>
      </c>
      <c r="F92" s="310"/>
      <c r="G92" s="310">
        <v>1</v>
      </c>
      <c r="H92" s="311"/>
      <c r="I92" s="312">
        <f t="shared" si="13"/>
        <v>4</v>
      </c>
      <c r="J92" s="299">
        <f t="shared" si="14"/>
        <v>0</v>
      </c>
      <c r="K92" s="313">
        <f t="shared" si="15"/>
        <v>4</v>
      </c>
    </row>
    <row r="93" spans="1:11" ht="29.25" customHeight="1" thickBot="1" x14ac:dyDescent="0.25">
      <c r="A93" s="301"/>
      <c r="B93" s="302" t="s">
        <v>201</v>
      </c>
      <c r="C93" s="303"/>
      <c r="D93" s="304"/>
      <c r="E93" s="304">
        <v>12</v>
      </c>
      <c r="F93" s="304"/>
      <c r="G93" s="304">
        <v>2</v>
      </c>
      <c r="H93" s="305"/>
      <c r="I93" s="303">
        <f>SUM(C93+E93+G93)</f>
        <v>14</v>
      </c>
      <c r="J93" s="305">
        <f>SUM(D93+F93+H93)</f>
        <v>0</v>
      </c>
      <c r="K93" s="306">
        <f>SUM(I93:J93)</f>
        <v>14</v>
      </c>
    </row>
    <row r="94" spans="1:11" ht="29.25" customHeight="1" thickBot="1" x14ac:dyDescent="0.25">
      <c r="A94" s="307"/>
      <c r="B94" s="308" t="s">
        <v>211</v>
      </c>
      <c r="C94" s="309"/>
      <c r="D94" s="310"/>
      <c r="E94" s="310">
        <v>11</v>
      </c>
      <c r="F94" s="310">
        <v>12</v>
      </c>
      <c r="G94" s="310"/>
      <c r="H94" s="311"/>
      <c r="I94" s="312">
        <f t="shared" si="13"/>
        <v>11</v>
      </c>
      <c r="J94" s="299">
        <f t="shared" si="14"/>
        <v>12</v>
      </c>
      <c r="K94" s="313">
        <f t="shared" si="15"/>
        <v>23</v>
      </c>
    </row>
    <row r="95" spans="1:11" ht="29.25" customHeight="1" thickBot="1" x14ac:dyDescent="0.25">
      <c r="A95" s="301"/>
      <c r="B95" s="302" t="s">
        <v>212</v>
      </c>
      <c r="C95" s="303"/>
      <c r="D95" s="304"/>
      <c r="E95" s="304"/>
      <c r="F95" s="304"/>
      <c r="G95" s="304">
        <v>1</v>
      </c>
      <c r="H95" s="305">
        <v>8</v>
      </c>
      <c r="I95" s="303">
        <f t="shared" si="13"/>
        <v>1</v>
      </c>
      <c r="J95" s="305">
        <f t="shared" si="14"/>
        <v>8</v>
      </c>
      <c r="K95" s="306">
        <f t="shared" si="15"/>
        <v>9</v>
      </c>
    </row>
    <row r="96" spans="1:11" ht="29.25" customHeight="1" thickBot="1" x14ac:dyDescent="0.25">
      <c r="A96" s="307"/>
      <c r="B96" s="308" t="s">
        <v>213</v>
      </c>
      <c r="C96" s="309"/>
      <c r="D96" s="310"/>
      <c r="E96" s="310">
        <v>103</v>
      </c>
      <c r="F96" s="310">
        <v>47</v>
      </c>
      <c r="G96" s="310">
        <v>28</v>
      </c>
      <c r="H96" s="311">
        <v>18</v>
      </c>
      <c r="I96" s="312">
        <f t="shared" si="13"/>
        <v>131</v>
      </c>
      <c r="J96" s="299">
        <f t="shared" si="14"/>
        <v>65</v>
      </c>
      <c r="K96" s="313">
        <f t="shared" si="15"/>
        <v>196</v>
      </c>
    </row>
    <row r="97" spans="1:11" ht="29.25" customHeight="1" thickBot="1" x14ac:dyDescent="0.25">
      <c r="A97" s="301"/>
      <c r="B97" s="302" t="s">
        <v>214</v>
      </c>
      <c r="C97" s="303"/>
      <c r="D97" s="304"/>
      <c r="E97" s="304">
        <v>45</v>
      </c>
      <c r="F97" s="304">
        <v>34</v>
      </c>
      <c r="G97" s="304">
        <v>14</v>
      </c>
      <c r="H97" s="305">
        <v>23</v>
      </c>
      <c r="I97" s="303">
        <f>SUM(C97+E97+G97)</f>
        <v>59</v>
      </c>
      <c r="J97" s="305">
        <f t="shared" si="14"/>
        <v>57</v>
      </c>
      <c r="K97" s="306">
        <f t="shared" si="15"/>
        <v>116</v>
      </c>
    </row>
    <row r="98" spans="1:11" ht="29.25" customHeight="1" thickBot="1" x14ac:dyDescent="0.25">
      <c r="A98" s="307"/>
      <c r="B98" s="308" t="s">
        <v>216</v>
      </c>
      <c r="C98" s="309"/>
      <c r="D98" s="310"/>
      <c r="E98" s="310">
        <v>11</v>
      </c>
      <c r="F98" s="310">
        <v>10</v>
      </c>
      <c r="G98" s="310"/>
      <c r="H98" s="311"/>
      <c r="I98" s="312">
        <f t="shared" ref="I98:I136" si="16">SUM(C98+E98+G98)</f>
        <v>11</v>
      </c>
      <c r="J98" s="299">
        <f t="shared" ref="J98:J137" si="17">SUM(D98+F98+H98)</f>
        <v>10</v>
      </c>
      <c r="K98" s="313">
        <f t="shared" si="15"/>
        <v>21</v>
      </c>
    </row>
    <row r="99" spans="1:11" ht="29.25" customHeight="1" thickBot="1" x14ac:dyDescent="0.25">
      <c r="A99" s="301"/>
      <c r="B99" s="302" t="s">
        <v>217</v>
      </c>
      <c r="C99" s="303"/>
      <c r="D99" s="304"/>
      <c r="E99" s="304">
        <v>2</v>
      </c>
      <c r="F99" s="304">
        <v>1</v>
      </c>
      <c r="G99" s="304">
        <v>1</v>
      </c>
      <c r="H99" s="305">
        <v>1</v>
      </c>
      <c r="I99" s="303">
        <f t="shared" si="16"/>
        <v>3</v>
      </c>
      <c r="J99" s="305">
        <f t="shared" si="17"/>
        <v>2</v>
      </c>
      <c r="K99" s="306">
        <f t="shared" si="15"/>
        <v>5</v>
      </c>
    </row>
    <row r="100" spans="1:11" ht="29.25" customHeight="1" thickBot="1" x14ac:dyDescent="0.25">
      <c r="A100" s="307"/>
      <c r="B100" s="308" t="s">
        <v>219</v>
      </c>
      <c r="C100" s="309"/>
      <c r="D100" s="310"/>
      <c r="E100" s="310"/>
      <c r="F100" s="310">
        <v>3</v>
      </c>
      <c r="G100" s="310"/>
      <c r="H100" s="311">
        <v>4</v>
      </c>
      <c r="I100" s="312">
        <f t="shared" si="16"/>
        <v>0</v>
      </c>
      <c r="J100" s="299">
        <f t="shared" si="17"/>
        <v>7</v>
      </c>
      <c r="K100" s="313">
        <f>SUM(I100:J100)</f>
        <v>7</v>
      </c>
    </row>
    <row r="101" spans="1:11" ht="29.25" customHeight="1" thickBot="1" x14ac:dyDescent="0.25">
      <c r="A101" s="301"/>
      <c r="B101" s="302" t="s">
        <v>221</v>
      </c>
      <c r="C101" s="303"/>
      <c r="D101" s="304"/>
      <c r="E101" s="304"/>
      <c r="F101" s="304"/>
      <c r="G101" s="304">
        <v>1</v>
      </c>
      <c r="H101" s="305">
        <v>20</v>
      </c>
      <c r="I101" s="303">
        <f t="shared" si="16"/>
        <v>1</v>
      </c>
      <c r="J101" s="305">
        <f t="shared" si="17"/>
        <v>20</v>
      </c>
      <c r="K101" s="306">
        <f t="shared" ref="K101:K114" si="18">SUM(I101:J101)</f>
        <v>21</v>
      </c>
    </row>
    <row r="102" spans="1:11" ht="29.25" customHeight="1" thickTop="1" thickBot="1" x14ac:dyDescent="0.25">
      <c r="A102" s="322" t="s">
        <v>633</v>
      </c>
      <c r="B102" s="323"/>
      <c r="C102" s="324">
        <f t="shared" ref="C102:H102" si="19">SUM(C42:C101)</f>
        <v>159</v>
      </c>
      <c r="D102" s="324">
        <f t="shared" si="19"/>
        <v>67</v>
      </c>
      <c r="E102" s="324">
        <f t="shared" si="19"/>
        <v>886</v>
      </c>
      <c r="F102" s="324">
        <f t="shared" si="19"/>
        <v>618</v>
      </c>
      <c r="G102" s="324">
        <f t="shared" si="19"/>
        <v>342</v>
      </c>
      <c r="H102" s="325">
        <f t="shared" si="19"/>
        <v>316</v>
      </c>
      <c r="I102" s="324">
        <f>SUM(C102+E102+G102)</f>
        <v>1387</v>
      </c>
      <c r="J102" s="325">
        <f>SUM(D102+F102+H102)</f>
        <v>1001</v>
      </c>
      <c r="K102" s="326">
        <f>SUM(I102:J102)</f>
        <v>2388</v>
      </c>
    </row>
    <row r="103" spans="1:11" ht="29.25" customHeight="1" thickTop="1" thickBot="1" x14ac:dyDescent="0.25">
      <c r="A103" s="295" t="s">
        <v>568</v>
      </c>
      <c r="B103" s="296" t="s">
        <v>224</v>
      </c>
      <c r="C103" s="312"/>
      <c r="D103" s="298"/>
      <c r="E103" s="298"/>
      <c r="F103" s="298"/>
      <c r="G103" s="298">
        <v>85</v>
      </c>
      <c r="H103" s="299">
        <v>20</v>
      </c>
      <c r="I103" s="312">
        <f t="shared" si="16"/>
        <v>85</v>
      </c>
      <c r="J103" s="299">
        <f t="shared" si="17"/>
        <v>20</v>
      </c>
      <c r="K103" s="313">
        <f t="shared" si="18"/>
        <v>105</v>
      </c>
    </row>
    <row r="104" spans="1:11" ht="29.25" customHeight="1" thickBot="1" x14ac:dyDescent="0.25">
      <c r="A104" s="301"/>
      <c r="B104" s="302" t="s">
        <v>170</v>
      </c>
      <c r="C104" s="303">
        <v>182</v>
      </c>
      <c r="D104" s="304">
        <v>27</v>
      </c>
      <c r="E104" s="304"/>
      <c r="F104" s="304"/>
      <c r="G104" s="304"/>
      <c r="H104" s="305"/>
      <c r="I104" s="303">
        <f t="shared" si="16"/>
        <v>182</v>
      </c>
      <c r="J104" s="305">
        <f t="shared" si="17"/>
        <v>27</v>
      </c>
      <c r="K104" s="306">
        <f t="shared" si="18"/>
        <v>209</v>
      </c>
    </row>
    <row r="105" spans="1:11" ht="29.25" customHeight="1" thickBot="1" x14ac:dyDescent="0.25">
      <c r="A105" s="307"/>
      <c r="B105" s="308" t="s">
        <v>225</v>
      </c>
      <c r="C105" s="309">
        <v>21</v>
      </c>
      <c r="D105" s="310">
        <v>2</v>
      </c>
      <c r="E105" s="310"/>
      <c r="F105" s="310"/>
      <c r="G105" s="310"/>
      <c r="H105" s="311"/>
      <c r="I105" s="312">
        <f t="shared" si="16"/>
        <v>21</v>
      </c>
      <c r="J105" s="299">
        <f t="shared" si="17"/>
        <v>2</v>
      </c>
      <c r="K105" s="313">
        <f t="shared" si="18"/>
        <v>23</v>
      </c>
    </row>
    <row r="106" spans="1:11" ht="29.25" customHeight="1" thickBot="1" x14ac:dyDescent="0.25">
      <c r="A106" s="301"/>
      <c r="B106" s="302" t="s">
        <v>226</v>
      </c>
      <c r="C106" s="303">
        <v>3</v>
      </c>
      <c r="D106" s="304"/>
      <c r="E106" s="304"/>
      <c r="F106" s="304"/>
      <c r="G106" s="304"/>
      <c r="H106" s="305"/>
      <c r="I106" s="303">
        <f t="shared" si="16"/>
        <v>3</v>
      </c>
      <c r="J106" s="305">
        <f t="shared" si="17"/>
        <v>0</v>
      </c>
      <c r="K106" s="306">
        <f t="shared" si="18"/>
        <v>3</v>
      </c>
    </row>
    <row r="107" spans="1:11" ht="29.25" customHeight="1" thickBot="1" x14ac:dyDescent="0.25">
      <c r="A107" s="307"/>
      <c r="B107" s="308" t="s">
        <v>227</v>
      </c>
      <c r="C107" s="309">
        <v>2</v>
      </c>
      <c r="D107" s="310">
        <v>2</v>
      </c>
      <c r="E107" s="310"/>
      <c r="F107" s="310"/>
      <c r="G107" s="310"/>
      <c r="H107" s="311"/>
      <c r="I107" s="312">
        <f t="shared" si="16"/>
        <v>2</v>
      </c>
      <c r="J107" s="299">
        <f t="shared" si="17"/>
        <v>2</v>
      </c>
      <c r="K107" s="313">
        <f t="shared" si="18"/>
        <v>4</v>
      </c>
    </row>
    <row r="108" spans="1:11" ht="29.25" customHeight="1" thickBot="1" x14ac:dyDescent="0.25">
      <c r="A108" s="301"/>
      <c r="B108" s="302" t="s">
        <v>228</v>
      </c>
      <c r="C108" s="303">
        <v>2</v>
      </c>
      <c r="D108" s="304">
        <v>1</v>
      </c>
      <c r="E108" s="304"/>
      <c r="F108" s="304"/>
      <c r="G108" s="304"/>
      <c r="H108" s="305"/>
      <c r="I108" s="303">
        <f t="shared" si="16"/>
        <v>2</v>
      </c>
      <c r="J108" s="305">
        <f t="shared" si="17"/>
        <v>1</v>
      </c>
      <c r="K108" s="306">
        <f t="shared" si="18"/>
        <v>3</v>
      </c>
    </row>
    <row r="109" spans="1:11" ht="29.25" customHeight="1" thickBot="1" x14ac:dyDescent="0.25">
      <c r="A109" s="307"/>
      <c r="B109" s="308" t="s">
        <v>229</v>
      </c>
      <c r="C109" s="309">
        <v>9</v>
      </c>
      <c r="D109" s="310"/>
      <c r="E109" s="310"/>
      <c r="F109" s="310"/>
      <c r="G109" s="310"/>
      <c r="H109" s="311"/>
      <c r="I109" s="312">
        <f t="shared" si="16"/>
        <v>9</v>
      </c>
      <c r="J109" s="299">
        <f t="shared" si="17"/>
        <v>0</v>
      </c>
      <c r="K109" s="313">
        <f t="shared" si="18"/>
        <v>9</v>
      </c>
    </row>
    <row r="110" spans="1:11" ht="29.25" customHeight="1" thickBot="1" x14ac:dyDescent="0.25">
      <c r="A110" s="301"/>
      <c r="B110" s="302" t="s">
        <v>706</v>
      </c>
      <c r="C110" s="303"/>
      <c r="D110" s="304"/>
      <c r="E110" s="304">
        <v>6</v>
      </c>
      <c r="F110" s="304">
        <v>5</v>
      </c>
      <c r="G110" s="304">
        <v>2</v>
      </c>
      <c r="H110" s="305"/>
      <c r="I110" s="303">
        <f t="shared" si="16"/>
        <v>8</v>
      </c>
      <c r="J110" s="305">
        <f t="shared" si="17"/>
        <v>5</v>
      </c>
      <c r="K110" s="306">
        <f t="shared" si="18"/>
        <v>13</v>
      </c>
    </row>
    <row r="111" spans="1:11" ht="29.25" customHeight="1" thickBot="1" x14ac:dyDescent="0.25">
      <c r="A111" s="307"/>
      <c r="B111" s="308" t="s">
        <v>698</v>
      </c>
      <c r="C111" s="309">
        <v>54</v>
      </c>
      <c r="D111" s="310">
        <v>2</v>
      </c>
      <c r="E111" s="310">
        <v>3</v>
      </c>
      <c r="F111" s="310">
        <v>3</v>
      </c>
      <c r="G111" s="310">
        <v>1</v>
      </c>
      <c r="H111" s="311"/>
      <c r="I111" s="312">
        <f t="shared" si="16"/>
        <v>58</v>
      </c>
      <c r="J111" s="299">
        <f t="shared" si="17"/>
        <v>5</v>
      </c>
      <c r="K111" s="313">
        <f t="shared" si="18"/>
        <v>63</v>
      </c>
    </row>
    <row r="112" spans="1:11" ht="29.25" customHeight="1" thickBot="1" x14ac:dyDescent="0.25">
      <c r="A112" s="301"/>
      <c r="B112" s="302" t="s">
        <v>705</v>
      </c>
      <c r="C112" s="303"/>
      <c r="D112" s="304"/>
      <c r="E112" s="304">
        <v>1</v>
      </c>
      <c r="F112" s="304"/>
      <c r="G112" s="304">
        <v>2</v>
      </c>
      <c r="H112" s="305"/>
      <c r="I112" s="303">
        <f t="shared" si="16"/>
        <v>3</v>
      </c>
      <c r="J112" s="305">
        <f t="shared" si="17"/>
        <v>0</v>
      </c>
      <c r="K112" s="306">
        <f t="shared" si="18"/>
        <v>3</v>
      </c>
    </row>
    <row r="113" spans="1:11" ht="29.25" customHeight="1" thickBot="1" x14ac:dyDescent="0.25">
      <c r="A113" s="307"/>
      <c r="B113" s="308" t="s">
        <v>703</v>
      </c>
      <c r="C113" s="309">
        <v>126</v>
      </c>
      <c r="D113" s="310">
        <v>19</v>
      </c>
      <c r="E113" s="310">
        <v>12</v>
      </c>
      <c r="F113" s="310"/>
      <c r="G113" s="310">
        <v>3</v>
      </c>
      <c r="H113" s="311"/>
      <c r="I113" s="312">
        <f t="shared" si="16"/>
        <v>141</v>
      </c>
      <c r="J113" s="299">
        <f t="shared" si="17"/>
        <v>19</v>
      </c>
      <c r="K113" s="313">
        <f t="shared" si="18"/>
        <v>160</v>
      </c>
    </row>
    <row r="114" spans="1:11" ht="29.25" customHeight="1" thickBot="1" x14ac:dyDescent="0.25">
      <c r="A114" s="301"/>
      <c r="B114" s="302" t="s">
        <v>699</v>
      </c>
      <c r="C114" s="303">
        <v>11</v>
      </c>
      <c r="D114" s="304">
        <v>1</v>
      </c>
      <c r="E114" s="304">
        <v>7</v>
      </c>
      <c r="F114" s="304"/>
      <c r="G114" s="304">
        <v>2</v>
      </c>
      <c r="H114" s="305"/>
      <c r="I114" s="303">
        <f t="shared" si="16"/>
        <v>20</v>
      </c>
      <c r="J114" s="305">
        <f t="shared" si="17"/>
        <v>1</v>
      </c>
      <c r="K114" s="306">
        <f t="shared" si="18"/>
        <v>21</v>
      </c>
    </row>
    <row r="115" spans="1:11" ht="29.25" customHeight="1" thickBot="1" x14ac:dyDescent="0.25">
      <c r="A115" s="307"/>
      <c r="B115" s="308" t="s">
        <v>707</v>
      </c>
      <c r="C115" s="309"/>
      <c r="D115" s="310"/>
      <c r="E115" s="310">
        <v>3</v>
      </c>
      <c r="F115" s="310"/>
      <c r="G115" s="310"/>
      <c r="H115" s="311"/>
      <c r="I115" s="312">
        <f t="shared" si="16"/>
        <v>3</v>
      </c>
      <c r="J115" s="299">
        <f t="shared" si="17"/>
        <v>0</v>
      </c>
      <c r="K115" s="313">
        <f>SUM(I115:J115)</f>
        <v>3</v>
      </c>
    </row>
    <row r="116" spans="1:11" ht="29.25" customHeight="1" thickBot="1" x14ac:dyDescent="0.25">
      <c r="A116" s="301"/>
      <c r="B116" s="302" t="s">
        <v>702</v>
      </c>
      <c r="C116" s="303">
        <v>2</v>
      </c>
      <c r="D116" s="304">
        <v>1</v>
      </c>
      <c r="E116" s="304">
        <v>4</v>
      </c>
      <c r="F116" s="304">
        <v>1</v>
      </c>
      <c r="G116" s="304">
        <v>1</v>
      </c>
      <c r="H116" s="305"/>
      <c r="I116" s="303">
        <f t="shared" si="16"/>
        <v>7</v>
      </c>
      <c r="J116" s="305">
        <f t="shared" si="17"/>
        <v>2</v>
      </c>
      <c r="K116" s="306">
        <f t="shared" ref="K116:K138" si="20">SUM(I116:J116)</f>
        <v>9</v>
      </c>
    </row>
    <row r="117" spans="1:11" ht="29.25" customHeight="1" thickBot="1" x14ac:dyDescent="0.25">
      <c r="A117" s="307"/>
      <c r="B117" s="308" t="s">
        <v>230</v>
      </c>
      <c r="C117" s="309"/>
      <c r="D117" s="310"/>
      <c r="E117" s="310">
        <v>7</v>
      </c>
      <c r="F117" s="310">
        <v>3</v>
      </c>
      <c r="G117" s="310">
        <v>3</v>
      </c>
      <c r="H117" s="311">
        <v>1</v>
      </c>
      <c r="I117" s="312">
        <f t="shared" si="16"/>
        <v>10</v>
      </c>
      <c r="J117" s="299">
        <f t="shared" si="17"/>
        <v>4</v>
      </c>
      <c r="K117" s="313">
        <f t="shared" si="20"/>
        <v>14</v>
      </c>
    </row>
    <row r="118" spans="1:11" ht="29.25" customHeight="1" thickBot="1" x14ac:dyDescent="0.25">
      <c r="A118" s="301"/>
      <c r="B118" s="302" t="s">
        <v>701</v>
      </c>
      <c r="C118" s="303"/>
      <c r="D118" s="304"/>
      <c r="E118" s="304">
        <v>2</v>
      </c>
      <c r="F118" s="304"/>
      <c r="G118" s="304">
        <v>1</v>
      </c>
      <c r="H118" s="305"/>
      <c r="I118" s="303">
        <f t="shared" si="16"/>
        <v>3</v>
      </c>
      <c r="J118" s="305">
        <f t="shared" si="17"/>
        <v>0</v>
      </c>
      <c r="K118" s="306">
        <f t="shared" si="20"/>
        <v>3</v>
      </c>
    </row>
    <row r="119" spans="1:11" ht="29.25" customHeight="1" thickBot="1" x14ac:dyDescent="0.25">
      <c r="A119" s="307"/>
      <c r="B119" s="308" t="s">
        <v>704</v>
      </c>
      <c r="C119" s="309"/>
      <c r="D119" s="310"/>
      <c r="E119" s="310">
        <v>4</v>
      </c>
      <c r="F119" s="310">
        <v>1</v>
      </c>
      <c r="G119" s="310"/>
      <c r="H119" s="311">
        <v>1</v>
      </c>
      <c r="I119" s="312">
        <f t="shared" si="16"/>
        <v>4</v>
      </c>
      <c r="J119" s="299">
        <f t="shared" si="17"/>
        <v>2</v>
      </c>
      <c r="K119" s="313">
        <f t="shared" si="20"/>
        <v>6</v>
      </c>
    </row>
    <row r="120" spans="1:11" ht="29.25" customHeight="1" thickBot="1" x14ac:dyDescent="0.25">
      <c r="A120" s="327"/>
      <c r="B120" s="328" t="s">
        <v>700</v>
      </c>
      <c r="C120" s="329"/>
      <c r="D120" s="330"/>
      <c r="E120" s="330">
        <v>3</v>
      </c>
      <c r="F120" s="330">
        <v>2</v>
      </c>
      <c r="G120" s="330">
        <v>1</v>
      </c>
      <c r="H120" s="331">
        <v>1</v>
      </c>
      <c r="I120" s="329">
        <f t="shared" si="16"/>
        <v>4</v>
      </c>
      <c r="J120" s="331">
        <f t="shared" si="17"/>
        <v>3</v>
      </c>
      <c r="K120" s="332">
        <f t="shared" si="20"/>
        <v>7</v>
      </c>
    </row>
    <row r="121" spans="1:11" ht="29.25" customHeight="1" thickBot="1" x14ac:dyDescent="0.25">
      <c r="A121" s="307"/>
      <c r="B121" s="308" t="s">
        <v>709</v>
      </c>
      <c r="C121" s="309">
        <v>47</v>
      </c>
      <c r="D121" s="310">
        <v>15</v>
      </c>
      <c r="E121" s="310"/>
      <c r="F121" s="310"/>
      <c r="G121" s="310"/>
      <c r="H121" s="311"/>
      <c r="I121" s="312"/>
      <c r="J121" s="299"/>
      <c r="K121" s="313"/>
    </row>
    <row r="122" spans="1:11" ht="29.25" customHeight="1" thickTop="1" thickBot="1" x14ac:dyDescent="0.25">
      <c r="A122" s="322" t="s">
        <v>638</v>
      </c>
      <c r="B122" s="323"/>
      <c r="C122" s="324">
        <f>SUM(C103:C120)</f>
        <v>412</v>
      </c>
      <c r="D122" s="324">
        <f t="shared" ref="D122:H122" si="21">SUM(D103:D120)</f>
        <v>55</v>
      </c>
      <c r="E122" s="324">
        <f t="shared" si="21"/>
        <v>52</v>
      </c>
      <c r="F122" s="324">
        <f t="shared" si="21"/>
        <v>15</v>
      </c>
      <c r="G122" s="324">
        <f t="shared" si="21"/>
        <v>101</v>
      </c>
      <c r="H122" s="325">
        <f t="shared" si="21"/>
        <v>23</v>
      </c>
      <c r="I122" s="324">
        <f t="shared" si="16"/>
        <v>565</v>
      </c>
      <c r="J122" s="325">
        <f t="shared" si="17"/>
        <v>93</v>
      </c>
      <c r="K122" s="326">
        <f t="shared" si="20"/>
        <v>658</v>
      </c>
    </row>
    <row r="123" spans="1:11" ht="29.25" customHeight="1" thickTop="1" thickBot="1" x14ac:dyDescent="0.25">
      <c r="A123" s="333" t="s">
        <v>569</v>
      </c>
      <c r="B123" s="334" t="s">
        <v>231</v>
      </c>
      <c r="C123" s="335"/>
      <c r="D123" s="336"/>
      <c r="E123" s="336">
        <v>6</v>
      </c>
      <c r="F123" s="336">
        <v>2</v>
      </c>
      <c r="G123" s="336">
        <v>4</v>
      </c>
      <c r="H123" s="337">
        <v>2</v>
      </c>
      <c r="I123" s="335">
        <f t="shared" si="16"/>
        <v>10</v>
      </c>
      <c r="J123" s="337">
        <f t="shared" si="17"/>
        <v>4</v>
      </c>
      <c r="K123" s="338">
        <f t="shared" si="20"/>
        <v>14</v>
      </c>
    </row>
    <row r="124" spans="1:11" ht="29.25" customHeight="1" thickBot="1" x14ac:dyDescent="0.25">
      <c r="A124" s="307"/>
      <c r="B124" s="308" t="s">
        <v>232</v>
      </c>
      <c r="C124" s="309">
        <v>1</v>
      </c>
      <c r="D124" s="310">
        <v>1</v>
      </c>
      <c r="E124" s="310">
        <v>11</v>
      </c>
      <c r="F124" s="310">
        <v>3</v>
      </c>
      <c r="G124" s="310">
        <v>5</v>
      </c>
      <c r="H124" s="311">
        <v>1</v>
      </c>
      <c r="I124" s="312">
        <f t="shared" si="16"/>
        <v>17</v>
      </c>
      <c r="J124" s="299">
        <f t="shared" si="17"/>
        <v>5</v>
      </c>
      <c r="K124" s="313">
        <f t="shared" si="20"/>
        <v>22</v>
      </c>
    </row>
    <row r="125" spans="1:11" ht="29.25" customHeight="1" thickBot="1" x14ac:dyDescent="0.25">
      <c r="A125" s="301"/>
      <c r="B125" s="302" t="s">
        <v>233</v>
      </c>
      <c r="C125" s="303"/>
      <c r="D125" s="304"/>
      <c r="E125" s="304">
        <v>5</v>
      </c>
      <c r="F125" s="304">
        <v>11</v>
      </c>
      <c r="G125" s="304">
        <v>7</v>
      </c>
      <c r="H125" s="305">
        <v>1</v>
      </c>
      <c r="I125" s="303">
        <f t="shared" si="16"/>
        <v>12</v>
      </c>
      <c r="J125" s="305">
        <f t="shared" si="17"/>
        <v>12</v>
      </c>
      <c r="K125" s="306">
        <f t="shared" si="20"/>
        <v>24</v>
      </c>
    </row>
    <row r="126" spans="1:11" ht="29.25" customHeight="1" thickBot="1" x14ac:dyDescent="0.25">
      <c r="A126" s="307"/>
      <c r="B126" s="308" t="s">
        <v>234</v>
      </c>
      <c r="C126" s="309"/>
      <c r="D126" s="310"/>
      <c r="E126" s="310">
        <v>6</v>
      </c>
      <c r="F126" s="310"/>
      <c r="G126" s="310">
        <v>2</v>
      </c>
      <c r="H126" s="311"/>
      <c r="I126" s="312">
        <f t="shared" si="16"/>
        <v>8</v>
      </c>
      <c r="J126" s="299">
        <f t="shared" si="17"/>
        <v>0</v>
      </c>
      <c r="K126" s="313">
        <f t="shared" si="20"/>
        <v>8</v>
      </c>
    </row>
    <row r="127" spans="1:11" ht="29.25" customHeight="1" thickBot="1" x14ac:dyDescent="0.25">
      <c r="A127" s="301"/>
      <c r="B127" s="302" t="s">
        <v>235</v>
      </c>
      <c r="C127" s="303"/>
      <c r="D127" s="304"/>
      <c r="E127" s="304">
        <v>2</v>
      </c>
      <c r="F127" s="304">
        <v>10</v>
      </c>
      <c r="G127" s="304"/>
      <c r="H127" s="305">
        <v>1</v>
      </c>
      <c r="I127" s="303">
        <f t="shared" si="16"/>
        <v>2</v>
      </c>
      <c r="J127" s="305">
        <f t="shared" si="17"/>
        <v>11</v>
      </c>
      <c r="K127" s="306">
        <f t="shared" si="20"/>
        <v>13</v>
      </c>
    </row>
    <row r="128" spans="1:11" ht="29.25" customHeight="1" thickBot="1" x14ac:dyDescent="0.25">
      <c r="A128" s="307"/>
      <c r="B128" s="308" t="s">
        <v>246</v>
      </c>
      <c r="C128" s="309"/>
      <c r="D128" s="310"/>
      <c r="E128" s="310">
        <v>7</v>
      </c>
      <c r="F128" s="310">
        <v>2</v>
      </c>
      <c r="G128" s="310">
        <v>4</v>
      </c>
      <c r="H128" s="311">
        <v>2</v>
      </c>
      <c r="I128" s="312">
        <f t="shared" si="16"/>
        <v>11</v>
      </c>
      <c r="J128" s="299">
        <f t="shared" si="17"/>
        <v>4</v>
      </c>
      <c r="K128" s="313">
        <f t="shared" si="20"/>
        <v>15</v>
      </c>
    </row>
    <row r="129" spans="1:11" ht="29.25" customHeight="1" thickBot="1" x14ac:dyDescent="0.25">
      <c r="A129" s="301"/>
      <c r="B129" s="302" t="s">
        <v>236</v>
      </c>
      <c r="C129" s="303">
        <v>12</v>
      </c>
      <c r="D129" s="304">
        <v>10</v>
      </c>
      <c r="E129" s="304">
        <v>19</v>
      </c>
      <c r="F129" s="304">
        <v>5</v>
      </c>
      <c r="G129" s="304">
        <v>6</v>
      </c>
      <c r="H129" s="305"/>
      <c r="I129" s="303">
        <f t="shared" si="16"/>
        <v>37</v>
      </c>
      <c r="J129" s="305">
        <f t="shared" si="17"/>
        <v>15</v>
      </c>
      <c r="K129" s="306">
        <f t="shared" si="20"/>
        <v>52</v>
      </c>
    </row>
    <row r="130" spans="1:11" ht="29.25" customHeight="1" thickBot="1" x14ac:dyDescent="0.25">
      <c r="A130" s="307"/>
      <c r="B130" s="308" t="s">
        <v>237</v>
      </c>
      <c r="C130" s="309"/>
      <c r="D130" s="310"/>
      <c r="E130" s="310">
        <v>4</v>
      </c>
      <c r="F130" s="310">
        <v>1</v>
      </c>
      <c r="G130" s="310">
        <v>2</v>
      </c>
      <c r="H130" s="311"/>
      <c r="I130" s="312">
        <f t="shared" si="16"/>
        <v>6</v>
      </c>
      <c r="J130" s="299">
        <f t="shared" si="17"/>
        <v>1</v>
      </c>
      <c r="K130" s="313">
        <f t="shared" si="20"/>
        <v>7</v>
      </c>
    </row>
    <row r="131" spans="1:11" ht="29.25" customHeight="1" thickBot="1" x14ac:dyDescent="0.25">
      <c r="A131" s="301"/>
      <c r="B131" s="302" t="s">
        <v>238</v>
      </c>
      <c r="C131" s="303"/>
      <c r="D131" s="304"/>
      <c r="E131" s="304">
        <v>6</v>
      </c>
      <c r="F131" s="304"/>
      <c r="G131" s="304">
        <v>3</v>
      </c>
      <c r="H131" s="305"/>
      <c r="I131" s="303">
        <f t="shared" si="16"/>
        <v>9</v>
      </c>
      <c r="J131" s="305">
        <f t="shared" si="17"/>
        <v>0</v>
      </c>
      <c r="K131" s="306">
        <f t="shared" si="20"/>
        <v>9</v>
      </c>
    </row>
    <row r="132" spans="1:11" ht="29.25" customHeight="1" thickBot="1" x14ac:dyDescent="0.25">
      <c r="A132" s="307"/>
      <c r="B132" s="308" t="s">
        <v>239</v>
      </c>
      <c r="C132" s="309"/>
      <c r="D132" s="310"/>
      <c r="E132" s="310">
        <v>7</v>
      </c>
      <c r="F132" s="310"/>
      <c r="G132" s="310">
        <v>2</v>
      </c>
      <c r="H132" s="311">
        <v>1</v>
      </c>
      <c r="I132" s="312">
        <f t="shared" si="16"/>
        <v>9</v>
      </c>
      <c r="J132" s="299">
        <f t="shared" si="17"/>
        <v>1</v>
      </c>
      <c r="K132" s="313">
        <f t="shared" si="20"/>
        <v>10</v>
      </c>
    </row>
    <row r="133" spans="1:11" ht="29.25" customHeight="1" thickBot="1" x14ac:dyDescent="0.25">
      <c r="A133" s="301"/>
      <c r="B133" s="302" t="s">
        <v>240</v>
      </c>
      <c r="C133" s="303"/>
      <c r="D133" s="304"/>
      <c r="E133" s="304">
        <v>4</v>
      </c>
      <c r="F133" s="304"/>
      <c r="G133" s="304">
        <v>2</v>
      </c>
      <c r="H133" s="305"/>
      <c r="I133" s="303">
        <f t="shared" si="16"/>
        <v>6</v>
      </c>
      <c r="J133" s="305">
        <f t="shared" si="17"/>
        <v>0</v>
      </c>
      <c r="K133" s="306">
        <f t="shared" si="20"/>
        <v>6</v>
      </c>
    </row>
    <row r="134" spans="1:11" ht="29.25" customHeight="1" thickBot="1" x14ac:dyDescent="0.25">
      <c r="A134" s="307"/>
      <c r="B134" s="308" t="s">
        <v>241</v>
      </c>
      <c r="C134" s="309"/>
      <c r="D134" s="310"/>
      <c r="E134" s="310">
        <v>8</v>
      </c>
      <c r="F134" s="310">
        <v>5</v>
      </c>
      <c r="G134" s="310">
        <v>8</v>
      </c>
      <c r="H134" s="311">
        <v>5</v>
      </c>
      <c r="I134" s="312">
        <f t="shared" si="16"/>
        <v>16</v>
      </c>
      <c r="J134" s="299">
        <f t="shared" si="17"/>
        <v>10</v>
      </c>
      <c r="K134" s="313">
        <f t="shared" si="20"/>
        <v>26</v>
      </c>
    </row>
    <row r="135" spans="1:11" ht="29.25" customHeight="1" thickBot="1" x14ac:dyDescent="0.25">
      <c r="A135" s="301"/>
      <c r="B135" s="302" t="s">
        <v>242</v>
      </c>
      <c r="C135" s="303">
        <v>2</v>
      </c>
      <c r="D135" s="304">
        <v>13</v>
      </c>
      <c r="E135" s="304">
        <v>9</v>
      </c>
      <c r="F135" s="304">
        <v>13</v>
      </c>
      <c r="G135" s="304">
        <v>4</v>
      </c>
      <c r="H135" s="305">
        <v>1</v>
      </c>
      <c r="I135" s="303">
        <f t="shared" si="16"/>
        <v>15</v>
      </c>
      <c r="J135" s="305">
        <f t="shared" si="17"/>
        <v>27</v>
      </c>
      <c r="K135" s="306">
        <f t="shared" si="20"/>
        <v>42</v>
      </c>
    </row>
    <row r="136" spans="1:11" ht="29.25" customHeight="1" thickBot="1" x14ac:dyDescent="0.25">
      <c r="A136" s="307"/>
      <c r="B136" s="308" t="s">
        <v>243</v>
      </c>
      <c r="C136" s="309"/>
      <c r="D136" s="310"/>
      <c r="E136" s="310">
        <v>7</v>
      </c>
      <c r="F136" s="310"/>
      <c r="G136" s="310">
        <v>2</v>
      </c>
      <c r="H136" s="311">
        <v>7</v>
      </c>
      <c r="I136" s="312">
        <f t="shared" si="16"/>
        <v>9</v>
      </c>
      <c r="J136" s="299">
        <f t="shared" si="17"/>
        <v>7</v>
      </c>
      <c r="K136" s="313">
        <f t="shared" si="20"/>
        <v>16</v>
      </c>
    </row>
    <row r="137" spans="1:11" ht="29.25" customHeight="1" thickBot="1" x14ac:dyDescent="0.25">
      <c r="A137" s="327"/>
      <c r="B137" s="328" t="s">
        <v>244</v>
      </c>
      <c r="C137" s="329">
        <v>12</v>
      </c>
      <c r="D137" s="330">
        <v>11</v>
      </c>
      <c r="E137" s="330">
        <v>2</v>
      </c>
      <c r="F137" s="330">
        <v>6</v>
      </c>
      <c r="G137" s="330">
        <v>15</v>
      </c>
      <c r="H137" s="331">
        <v>3</v>
      </c>
      <c r="I137" s="329">
        <f>SUM(C137+E137+G137)</f>
        <v>29</v>
      </c>
      <c r="J137" s="331">
        <f t="shared" si="17"/>
        <v>20</v>
      </c>
      <c r="K137" s="332">
        <f t="shared" si="20"/>
        <v>49</v>
      </c>
    </row>
    <row r="138" spans="1:11" ht="29.25" customHeight="1" thickTop="1" thickBot="1" x14ac:dyDescent="0.25">
      <c r="A138" s="322" t="s">
        <v>643</v>
      </c>
      <c r="B138" s="323"/>
      <c r="C138" s="324">
        <f>SUM(C123:C137)</f>
        <v>27</v>
      </c>
      <c r="D138" s="324">
        <f t="shared" ref="D138:H138" si="22">SUM(D123:D137)</f>
        <v>35</v>
      </c>
      <c r="E138" s="324">
        <f t="shared" si="22"/>
        <v>103</v>
      </c>
      <c r="F138" s="324">
        <f t="shared" si="22"/>
        <v>58</v>
      </c>
      <c r="G138" s="324">
        <f t="shared" si="22"/>
        <v>66</v>
      </c>
      <c r="H138" s="325">
        <f t="shared" si="22"/>
        <v>24</v>
      </c>
      <c r="I138" s="324">
        <f t="shared" ref="I138:I172" si="23">SUM(C138+E138+G138)</f>
        <v>196</v>
      </c>
      <c r="J138" s="325">
        <f>SUM(D138+F138+H138)</f>
        <v>117</v>
      </c>
      <c r="K138" s="326">
        <f t="shared" si="20"/>
        <v>313</v>
      </c>
    </row>
    <row r="139" spans="1:11" ht="29.25" customHeight="1" thickTop="1" thickBot="1" x14ac:dyDescent="0.25">
      <c r="A139" s="295" t="s">
        <v>526</v>
      </c>
      <c r="B139" s="296" t="s">
        <v>528</v>
      </c>
      <c r="C139" s="312">
        <v>10</v>
      </c>
      <c r="D139" s="298">
        <v>5</v>
      </c>
      <c r="E139" s="298"/>
      <c r="F139" s="298"/>
      <c r="G139" s="298"/>
      <c r="H139" s="299"/>
      <c r="I139" s="312">
        <f t="shared" si="23"/>
        <v>10</v>
      </c>
      <c r="J139" s="299">
        <f t="shared" ref="J139:J172" si="24">SUM(D139+F139+H139)</f>
        <v>5</v>
      </c>
      <c r="K139" s="313">
        <f t="shared" ref="K139:K172" si="25">SUM(I139:J139)</f>
        <v>15</v>
      </c>
    </row>
    <row r="140" spans="1:11" ht="29.25" customHeight="1" thickBot="1" x14ac:dyDescent="0.25">
      <c r="A140" s="301"/>
      <c r="B140" s="302" t="s">
        <v>529</v>
      </c>
      <c r="C140" s="303">
        <v>62</v>
      </c>
      <c r="D140" s="304">
        <v>31</v>
      </c>
      <c r="E140" s="304"/>
      <c r="F140" s="304"/>
      <c r="G140" s="304"/>
      <c r="H140" s="305"/>
      <c r="I140" s="303">
        <f t="shared" si="23"/>
        <v>62</v>
      </c>
      <c r="J140" s="305">
        <f>SUM(D140+F140+H140)</f>
        <v>31</v>
      </c>
      <c r="K140" s="306">
        <f t="shared" si="25"/>
        <v>93</v>
      </c>
    </row>
    <row r="141" spans="1:11" ht="29.25" customHeight="1" thickBot="1" x14ac:dyDescent="0.25">
      <c r="A141" s="307"/>
      <c r="B141" s="308" t="s">
        <v>530</v>
      </c>
      <c r="C141" s="309">
        <v>55</v>
      </c>
      <c r="D141" s="310">
        <v>45</v>
      </c>
      <c r="E141" s="310"/>
      <c r="F141" s="310"/>
      <c r="G141" s="310"/>
      <c r="H141" s="311"/>
      <c r="I141" s="312">
        <f t="shared" si="23"/>
        <v>55</v>
      </c>
      <c r="J141" s="299">
        <f t="shared" si="24"/>
        <v>45</v>
      </c>
      <c r="K141" s="313">
        <f t="shared" si="25"/>
        <v>100</v>
      </c>
    </row>
    <row r="142" spans="1:11" ht="29.25" customHeight="1" thickBot="1" x14ac:dyDescent="0.25">
      <c r="A142" s="301"/>
      <c r="B142" s="302" t="s">
        <v>531</v>
      </c>
      <c r="C142" s="303"/>
      <c r="D142" s="304"/>
      <c r="E142" s="304">
        <v>14</v>
      </c>
      <c r="F142" s="304">
        <v>5</v>
      </c>
      <c r="G142" s="304">
        <v>2</v>
      </c>
      <c r="H142" s="305">
        <v>1</v>
      </c>
      <c r="I142" s="303">
        <f t="shared" ref="I142:I147" si="26">SUM(C142+E142+G142)</f>
        <v>16</v>
      </c>
      <c r="J142" s="305">
        <f t="shared" ref="J142:J144" si="27">SUM(D142+F142+H142)</f>
        <v>6</v>
      </c>
      <c r="K142" s="306">
        <f t="shared" si="25"/>
        <v>22</v>
      </c>
    </row>
    <row r="143" spans="1:11" ht="29.25" customHeight="1" thickBot="1" x14ac:dyDescent="0.25">
      <c r="A143" s="307"/>
      <c r="B143" s="308" t="s">
        <v>532</v>
      </c>
      <c r="C143" s="309"/>
      <c r="D143" s="310"/>
      <c r="E143" s="310">
        <v>6</v>
      </c>
      <c r="F143" s="310">
        <v>1</v>
      </c>
      <c r="G143" s="310"/>
      <c r="H143" s="311">
        <v>1</v>
      </c>
      <c r="I143" s="312">
        <f t="shared" si="26"/>
        <v>6</v>
      </c>
      <c r="J143" s="299">
        <f t="shared" si="27"/>
        <v>2</v>
      </c>
      <c r="K143" s="313">
        <f t="shared" si="25"/>
        <v>8</v>
      </c>
    </row>
    <row r="144" spans="1:11" ht="29.25" customHeight="1" thickBot="1" x14ac:dyDescent="0.25">
      <c r="A144" s="301"/>
      <c r="B144" s="302" t="s">
        <v>533</v>
      </c>
      <c r="C144" s="303"/>
      <c r="D144" s="304"/>
      <c r="E144" s="304">
        <v>4</v>
      </c>
      <c r="F144" s="304"/>
      <c r="G144" s="304">
        <v>1</v>
      </c>
      <c r="H144" s="305"/>
      <c r="I144" s="303">
        <f>SUM(C144+E144+G144)</f>
        <v>5</v>
      </c>
      <c r="J144" s="305">
        <f t="shared" si="27"/>
        <v>0</v>
      </c>
      <c r="K144" s="306">
        <f t="shared" si="25"/>
        <v>5</v>
      </c>
    </row>
    <row r="145" spans="1:11" ht="29.25" customHeight="1" thickBot="1" x14ac:dyDescent="0.25">
      <c r="A145" s="307"/>
      <c r="B145" s="308" t="s">
        <v>534</v>
      </c>
      <c r="C145" s="309"/>
      <c r="D145" s="310"/>
      <c r="E145" s="310">
        <v>1</v>
      </c>
      <c r="F145" s="310">
        <v>1</v>
      </c>
      <c r="G145" s="310"/>
      <c r="H145" s="311"/>
      <c r="I145" s="312">
        <f t="shared" si="26"/>
        <v>1</v>
      </c>
      <c r="J145" s="299">
        <f>SUM(D145+F145+H145)</f>
        <v>1</v>
      </c>
      <c r="K145" s="313">
        <f>SUM(I145:J145)</f>
        <v>2</v>
      </c>
    </row>
    <row r="146" spans="1:11" ht="29.25" customHeight="1" thickBot="1" x14ac:dyDescent="0.25">
      <c r="A146" s="301"/>
      <c r="B146" s="302" t="s">
        <v>260</v>
      </c>
      <c r="C146" s="303"/>
      <c r="D146" s="304"/>
      <c r="E146" s="304">
        <v>5</v>
      </c>
      <c r="F146" s="304">
        <v>6</v>
      </c>
      <c r="G146" s="304">
        <v>3</v>
      </c>
      <c r="H146" s="305">
        <v>2</v>
      </c>
      <c r="I146" s="303">
        <f t="shared" si="26"/>
        <v>8</v>
      </c>
      <c r="J146" s="305">
        <f t="shared" ref="J146:J149" si="28">SUM(D146+F146+H146)</f>
        <v>8</v>
      </c>
      <c r="K146" s="306">
        <f t="shared" ref="K146:K149" si="29">SUM(I146:J146)</f>
        <v>16</v>
      </c>
    </row>
    <row r="147" spans="1:11" ht="29.25" customHeight="1" thickBot="1" x14ac:dyDescent="0.25">
      <c r="A147" s="307"/>
      <c r="B147" s="308" t="s">
        <v>259</v>
      </c>
      <c r="C147" s="309"/>
      <c r="D147" s="310"/>
      <c r="E147" s="310">
        <v>1</v>
      </c>
      <c r="F147" s="310">
        <v>1</v>
      </c>
      <c r="G147" s="310">
        <v>2</v>
      </c>
      <c r="H147" s="311">
        <v>1</v>
      </c>
      <c r="I147" s="312">
        <f t="shared" si="26"/>
        <v>3</v>
      </c>
      <c r="J147" s="299">
        <f t="shared" si="28"/>
        <v>2</v>
      </c>
      <c r="K147" s="313">
        <f t="shared" si="29"/>
        <v>5</v>
      </c>
    </row>
    <row r="148" spans="1:11" ht="29.25" customHeight="1" thickBot="1" x14ac:dyDescent="0.25">
      <c r="A148" s="301"/>
      <c r="B148" s="302" t="s">
        <v>258</v>
      </c>
      <c r="C148" s="303"/>
      <c r="D148" s="304"/>
      <c r="E148" s="304">
        <v>14</v>
      </c>
      <c r="F148" s="304">
        <v>1</v>
      </c>
      <c r="G148" s="304">
        <v>5</v>
      </c>
      <c r="H148" s="305">
        <v>3</v>
      </c>
      <c r="I148" s="303">
        <f t="shared" ref="I148:I155" si="30">SUM(C148+E148+G148)</f>
        <v>19</v>
      </c>
      <c r="J148" s="305">
        <f t="shared" si="28"/>
        <v>4</v>
      </c>
      <c r="K148" s="306">
        <f t="shared" si="29"/>
        <v>23</v>
      </c>
    </row>
    <row r="149" spans="1:11" ht="29.25" customHeight="1" thickBot="1" x14ac:dyDescent="0.25">
      <c r="A149" s="307"/>
      <c r="B149" s="308" t="s">
        <v>535</v>
      </c>
      <c r="C149" s="309"/>
      <c r="D149" s="310"/>
      <c r="E149" s="310">
        <v>320</v>
      </c>
      <c r="F149" s="310">
        <v>186</v>
      </c>
      <c r="G149" s="310"/>
      <c r="H149" s="311"/>
      <c r="I149" s="312">
        <f t="shared" si="30"/>
        <v>320</v>
      </c>
      <c r="J149" s="299">
        <f t="shared" si="28"/>
        <v>186</v>
      </c>
      <c r="K149" s="313">
        <f t="shared" si="29"/>
        <v>506</v>
      </c>
    </row>
    <row r="150" spans="1:11" ht="29.25" customHeight="1" thickBot="1" x14ac:dyDescent="0.25">
      <c r="A150" s="301"/>
      <c r="B150" s="302" t="s">
        <v>536</v>
      </c>
      <c r="C150" s="303"/>
      <c r="D150" s="304"/>
      <c r="E150" s="304">
        <v>180</v>
      </c>
      <c r="F150" s="304">
        <v>120</v>
      </c>
      <c r="G150" s="304"/>
      <c r="H150" s="305"/>
      <c r="I150" s="303">
        <f t="shared" si="30"/>
        <v>180</v>
      </c>
      <c r="J150" s="305">
        <f t="shared" ref="J150:J154" si="31">SUM(D150+F150+H150)</f>
        <v>120</v>
      </c>
      <c r="K150" s="306">
        <f t="shared" ref="K150:K154" si="32">SUM(I150:J150)</f>
        <v>300</v>
      </c>
    </row>
    <row r="151" spans="1:11" ht="29.25" customHeight="1" thickBot="1" x14ac:dyDescent="0.25">
      <c r="A151" s="307"/>
      <c r="B151" s="308" t="s">
        <v>541</v>
      </c>
      <c r="C151" s="309"/>
      <c r="D151" s="310"/>
      <c r="E151" s="310">
        <v>45</v>
      </c>
      <c r="F151" s="310">
        <v>49</v>
      </c>
      <c r="G151" s="310"/>
      <c r="H151" s="311"/>
      <c r="I151" s="312">
        <f t="shared" si="30"/>
        <v>45</v>
      </c>
      <c r="J151" s="299">
        <f t="shared" si="31"/>
        <v>49</v>
      </c>
      <c r="K151" s="313">
        <f t="shared" si="32"/>
        <v>94</v>
      </c>
    </row>
    <row r="152" spans="1:11" ht="29.25" customHeight="1" thickBot="1" x14ac:dyDescent="0.25">
      <c r="A152" s="301"/>
      <c r="B152" s="302" t="s">
        <v>537</v>
      </c>
      <c r="C152" s="303"/>
      <c r="D152" s="304"/>
      <c r="E152" s="304">
        <v>15</v>
      </c>
      <c r="F152" s="304">
        <v>6</v>
      </c>
      <c r="G152" s="304"/>
      <c r="H152" s="305"/>
      <c r="I152" s="303">
        <f t="shared" ref="I152:I154" si="33">SUM(C152+E152+G152)</f>
        <v>15</v>
      </c>
      <c r="J152" s="305">
        <f t="shared" si="31"/>
        <v>6</v>
      </c>
      <c r="K152" s="306">
        <f t="shared" si="32"/>
        <v>21</v>
      </c>
    </row>
    <row r="153" spans="1:11" ht="29.25" customHeight="1" thickBot="1" x14ac:dyDescent="0.25">
      <c r="A153" s="307"/>
      <c r="B153" s="308" t="s">
        <v>538</v>
      </c>
      <c r="C153" s="309"/>
      <c r="D153" s="310"/>
      <c r="E153" s="310">
        <v>220</v>
      </c>
      <c r="F153" s="310">
        <v>80</v>
      </c>
      <c r="G153" s="310"/>
      <c r="H153" s="311"/>
      <c r="I153" s="312">
        <f t="shared" si="33"/>
        <v>220</v>
      </c>
      <c r="J153" s="299">
        <f t="shared" si="31"/>
        <v>80</v>
      </c>
      <c r="K153" s="313">
        <f t="shared" si="32"/>
        <v>300</v>
      </c>
    </row>
    <row r="154" spans="1:11" ht="29.25" customHeight="1" thickBot="1" x14ac:dyDescent="0.25">
      <c r="A154" s="301"/>
      <c r="B154" s="302" t="s">
        <v>539</v>
      </c>
      <c r="C154" s="303"/>
      <c r="D154" s="304"/>
      <c r="E154" s="304"/>
      <c r="F154" s="304"/>
      <c r="G154" s="304">
        <v>43</v>
      </c>
      <c r="H154" s="305">
        <v>80</v>
      </c>
      <c r="I154" s="303">
        <f t="shared" si="33"/>
        <v>43</v>
      </c>
      <c r="J154" s="305">
        <f t="shared" si="31"/>
        <v>80</v>
      </c>
      <c r="K154" s="306">
        <f t="shared" si="32"/>
        <v>123</v>
      </c>
    </row>
    <row r="155" spans="1:11" ht="29.25" customHeight="1" thickBot="1" x14ac:dyDescent="0.25">
      <c r="A155" s="314"/>
      <c r="B155" s="315" t="s">
        <v>540</v>
      </c>
      <c r="C155" s="316"/>
      <c r="D155" s="317"/>
      <c r="E155" s="317"/>
      <c r="F155" s="317"/>
      <c r="G155" s="317">
        <v>24</v>
      </c>
      <c r="H155" s="318">
        <v>47</v>
      </c>
      <c r="I155" s="319">
        <f t="shared" si="30"/>
        <v>24</v>
      </c>
      <c r="J155" s="320">
        <f>SUM(D155+F155+H155)</f>
        <v>47</v>
      </c>
      <c r="K155" s="321">
        <f>SUM(I155:J155)</f>
        <v>71</v>
      </c>
    </row>
    <row r="156" spans="1:11" ht="29.25" customHeight="1" thickTop="1" thickBot="1" x14ac:dyDescent="0.25">
      <c r="A156" s="322" t="s">
        <v>644</v>
      </c>
      <c r="B156" s="323"/>
      <c r="C156" s="324">
        <f>SUM(C139:C155)</f>
        <v>127</v>
      </c>
      <c r="D156" s="324">
        <f t="shared" ref="D156:H156" si="34">SUM(D139:D155)</f>
        <v>81</v>
      </c>
      <c r="E156" s="324">
        <f>SUM(E139:E155)</f>
        <v>825</v>
      </c>
      <c r="F156" s="324">
        <f t="shared" si="34"/>
        <v>456</v>
      </c>
      <c r="G156" s="324">
        <f>SUM(G139:G155)</f>
        <v>80</v>
      </c>
      <c r="H156" s="325">
        <f t="shared" si="34"/>
        <v>135</v>
      </c>
      <c r="I156" s="324">
        <f t="shared" si="23"/>
        <v>1032</v>
      </c>
      <c r="J156" s="325">
        <f>SUM(D156+F156+H156)</f>
        <v>672</v>
      </c>
      <c r="K156" s="326">
        <f>SUM(I156:J156)</f>
        <v>1704</v>
      </c>
    </row>
    <row r="157" spans="1:11" ht="29.25" customHeight="1" thickTop="1" thickBot="1" x14ac:dyDescent="0.25">
      <c r="A157" s="295" t="s">
        <v>570</v>
      </c>
      <c r="B157" s="296" t="s">
        <v>275</v>
      </c>
      <c r="C157" s="312">
        <v>60</v>
      </c>
      <c r="D157" s="298">
        <v>66</v>
      </c>
      <c r="E157" s="298"/>
      <c r="F157" s="298"/>
      <c r="G157" s="298"/>
      <c r="H157" s="299"/>
      <c r="I157" s="312">
        <f t="shared" si="23"/>
        <v>60</v>
      </c>
      <c r="J157" s="299">
        <f t="shared" si="24"/>
        <v>66</v>
      </c>
      <c r="K157" s="313">
        <f t="shared" si="25"/>
        <v>126</v>
      </c>
    </row>
    <row r="158" spans="1:11" ht="29.25" customHeight="1" thickBot="1" x14ac:dyDescent="0.25">
      <c r="A158" s="301"/>
      <c r="B158" s="302" t="s">
        <v>267</v>
      </c>
      <c r="C158" s="303"/>
      <c r="D158" s="304"/>
      <c r="E158" s="304">
        <v>156</v>
      </c>
      <c r="F158" s="304">
        <v>80</v>
      </c>
      <c r="G158" s="304">
        <v>52</v>
      </c>
      <c r="H158" s="305">
        <v>38</v>
      </c>
      <c r="I158" s="303">
        <f t="shared" si="23"/>
        <v>208</v>
      </c>
      <c r="J158" s="305">
        <f t="shared" si="24"/>
        <v>118</v>
      </c>
      <c r="K158" s="306">
        <f t="shared" si="25"/>
        <v>326</v>
      </c>
    </row>
    <row r="159" spans="1:11" ht="29.25" customHeight="1" thickBot="1" x14ac:dyDescent="0.25">
      <c r="A159" s="307"/>
      <c r="B159" s="308" t="s">
        <v>268</v>
      </c>
      <c r="C159" s="309"/>
      <c r="D159" s="310"/>
      <c r="E159" s="310">
        <v>50</v>
      </c>
      <c r="F159" s="310">
        <v>25</v>
      </c>
      <c r="G159" s="310">
        <v>11</v>
      </c>
      <c r="H159" s="311">
        <v>10</v>
      </c>
      <c r="I159" s="312">
        <f t="shared" si="23"/>
        <v>61</v>
      </c>
      <c r="J159" s="299">
        <f t="shared" si="24"/>
        <v>35</v>
      </c>
      <c r="K159" s="313">
        <f t="shared" si="25"/>
        <v>96</v>
      </c>
    </row>
    <row r="160" spans="1:11" ht="29.25" customHeight="1" thickBot="1" x14ac:dyDescent="0.25">
      <c r="A160" s="301"/>
      <c r="B160" s="302" t="s">
        <v>269</v>
      </c>
      <c r="C160" s="303"/>
      <c r="D160" s="304"/>
      <c r="E160" s="304">
        <v>24</v>
      </c>
      <c r="F160" s="304">
        <v>14</v>
      </c>
      <c r="G160" s="304">
        <v>7</v>
      </c>
      <c r="H160" s="305">
        <v>4</v>
      </c>
      <c r="I160" s="303">
        <f t="shared" si="23"/>
        <v>31</v>
      </c>
      <c r="J160" s="305">
        <f t="shared" si="24"/>
        <v>18</v>
      </c>
      <c r="K160" s="306">
        <f t="shared" si="25"/>
        <v>49</v>
      </c>
    </row>
    <row r="161" spans="1:11" ht="29.25" customHeight="1" thickBot="1" x14ac:dyDescent="0.25">
      <c r="A161" s="307"/>
      <c r="B161" s="308" t="s">
        <v>270</v>
      </c>
      <c r="C161" s="309"/>
      <c r="D161" s="310"/>
      <c r="E161" s="310">
        <v>90</v>
      </c>
      <c r="F161" s="310">
        <v>15</v>
      </c>
      <c r="G161" s="310">
        <v>27</v>
      </c>
      <c r="H161" s="311">
        <v>7</v>
      </c>
      <c r="I161" s="312">
        <f t="shared" si="23"/>
        <v>117</v>
      </c>
      <c r="J161" s="299">
        <f t="shared" si="24"/>
        <v>22</v>
      </c>
      <c r="K161" s="313">
        <f t="shared" si="25"/>
        <v>139</v>
      </c>
    </row>
    <row r="162" spans="1:11" ht="29.25" customHeight="1" thickBot="1" x14ac:dyDescent="0.25">
      <c r="A162" s="301"/>
      <c r="B162" s="302" t="s">
        <v>35</v>
      </c>
      <c r="C162" s="303"/>
      <c r="D162" s="304"/>
      <c r="E162" s="304">
        <v>6</v>
      </c>
      <c r="F162" s="304">
        <v>20</v>
      </c>
      <c r="G162" s="304">
        <v>7</v>
      </c>
      <c r="H162" s="305">
        <v>2</v>
      </c>
      <c r="I162" s="303">
        <f t="shared" si="23"/>
        <v>13</v>
      </c>
      <c r="J162" s="305">
        <f t="shared" si="24"/>
        <v>22</v>
      </c>
      <c r="K162" s="306">
        <f t="shared" si="25"/>
        <v>35</v>
      </c>
    </row>
    <row r="163" spans="1:11" ht="29.25" customHeight="1" thickBot="1" x14ac:dyDescent="0.25">
      <c r="A163" s="307"/>
      <c r="B163" s="308" t="s">
        <v>271</v>
      </c>
      <c r="C163" s="309"/>
      <c r="D163" s="310"/>
      <c r="E163" s="310">
        <v>80</v>
      </c>
      <c r="F163" s="310">
        <v>12</v>
      </c>
      <c r="G163" s="310">
        <v>5</v>
      </c>
      <c r="H163" s="311">
        <v>3</v>
      </c>
      <c r="I163" s="312">
        <f t="shared" si="23"/>
        <v>85</v>
      </c>
      <c r="J163" s="299">
        <f t="shared" si="24"/>
        <v>15</v>
      </c>
      <c r="K163" s="313">
        <f t="shared" si="25"/>
        <v>100</v>
      </c>
    </row>
    <row r="164" spans="1:11" ht="29.25" customHeight="1" thickBot="1" x14ac:dyDescent="0.25">
      <c r="A164" s="301"/>
      <c r="B164" s="302" t="s">
        <v>272</v>
      </c>
      <c r="C164" s="303"/>
      <c r="D164" s="304"/>
      <c r="E164" s="304">
        <v>51</v>
      </c>
      <c r="F164" s="304">
        <v>10</v>
      </c>
      <c r="G164" s="304">
        <v>4</v>
      </c>
      <c r="H164" s="305">
        <v>6</v>
      </c>
      <c r="I164" s="303">
        <f t="shared" si="23"/>
        <v>55</v>
      </c>
      <c r="J164" s="305">
        <f t="shared" si="24"/>
        <v>16</v>
      </c>
      <c r="K164" s="306">
        <f t="shared" si="25"/>
        <v>71</v>
      </c>
    </row>
    <row r="165" spans="1:11" ht="29.25" customHeight="1" thickBot="1" x14ac:dyDescent="0.25">
      <c r="A165" s="307"/>
      <c r="B165" s="308" t="s">
        <v>273</v>
      </c>
      <c r="C165" s="309"/>
      <c r="D165" s="310"/>
      <c r="E165" s="310">
        <v>17</v>
      </c>
      <c r="F165" s="310">
        <v>2</v>
      </c>
      <c r="G165" s="310"/>
      <c r="H165" s="311"/>
      <c r="I165" s="312">
        <f t="shared" si="23"/>
        <v>17</v>
      </c>
      <c r="J165" s="299">
        <f t="shared" si="24"/>
        <v>2</v>
      </c>
      <c r="K165" s="313">
        <f t="shared" si="25"/>
        <v>19</v>
      </c>
    </row>
    <row r="166" spans="1:11" ht="29.25" customHeight="1" thickBot="1" x14ac:dyDescent="0.25">
      <c r="A166" s="301"/>
      <c r="B166" s="302" t="s">
        <v>274</v>
      </c>
      <c r="C166" s="303"/>
      <c r="D166" s="304"/>
      <c r="E166" s="304">
        <v>9</v>
      </c>
      <c r="F166" s="304">
        <v>2</v>
      </c>
      <c r="G166" s="304">
        <v>3</v>
      </c>
      <c r="H166" s="305">
        <v>1</v>
      </c>
      <c r="I166" s="303">
        <f t="shared" si="23"/>
        <v>12</v>
      </c>
      <c r="J166" s="305">
        <f t="shared" si="24"/>
        <v>3</v>
      </c>
      <c r="K166" s="306">
        <f t="shared" si="25"/>
        <v>15</v>
      </c>
    </row>
    <row r="167" spans="1:11" ht="29.25" customHeight="1" thickBot="1" x14ac:dyDescent="0.25">
      <c r="A167" s="307"/>
      <c r="B167" s="308" t="s">
        <v>276</v>
      </c>
      <c r="C167" s="309">
        <v>4500</v>
      </c>
      <c r="D167" s="310">
        <v>1435</v>
      </c>
      <c r="E167" s="310"/>
      <c r="F167" s="310"/>
      <c r="G167" s="310"/>
      <c r="H167" s="311"/>
      <c r="I167" s="312">
        <f t="shared" si="23"/>
        <v>4500</v>
      </c>
      <c r="J167" s="299">
        <f t="shared" si="24"/>
        <v>1435</v>
      </c>
      <c r="K167" s="313">
        <f t="shared" si="25"/>
        <v>5935</v>
      </c>
    </row>
    <row r="168" spans="1:11" ht="29.25" customHeight="1" thickBot="1" x14ac:dyDescent="0.25">
      <c r="A168" s="301"/>
      <c r="B168" s="302" t="s">
        <v>277</v>
      </c>
      <c r="C168" s="303">
        <v>17</v>
      </c>
      <c r="D168" s="304">
        <v>5</v>
      </c>
      <c r="E168" s="304"/>
      <c r="F168" s="304"/>
      <c r="G168" s="304"/>
      <c r="H168" s="305"/>
      <c r="I168" s="303">
        <f t="shared" si="23"/>
        <v>17</v>
      </c>
      <c r="J168" s="305">
        <f t="shared" si="24"/>
        <v>5</v>
      </c>
      <c r="K168" s="306">
        <f t="shared" si="25"/>
        <v>22</v>
      </c>
    </row>
    <row r="169" spans="1:11" ht="29.25" customHeight="1" thickBot="1" x14ac:dyDescent="0.25">
      <c r="A169" s="307"/>
      <c r="B169" s="308" t="s">
        <v>278</v>
      </c>
      <c r="C169" s="309">
        <v>700</v>
      </c>
      <c r="D169" s="310">
        <v>408</v>
      </c>
      <c r="E169" s="310"/>
      <c r="F169" s="310"/>
      <c r="G169" s="310"/>
      <c r="H169" s="311"/>
      <c r="I169" s="312">
        <f t="shared" si="23"/>
        <v>700</v>
      </c>
      <c r="J169" s="299">
        <f t="shared" si="24"/>
        <v>408</v>
      </c>
      <c r="K169" s="313">
        <f t="shared" si="25"/>
        <v>1108</v>
      </c>
    </row>
    <row r="170" spans="1:11" ht="29.25" customHeight="1" thickBot="1" x14ac:dyDescent="0.25">
      <c r="A170" s="301"/>
      <c r="B170" s="302" t="s">
        <v>279</v>
      </c>
      <c r="C170" s="303">
        <v>195</v>
      </c>
      <c r="D170" s="304">
        <v>167</v>
      </c>
      <c r="E170" s="304"/>
      <c r="F170" s="304"/>
      <c r="G170" s="304"/>
      <c r="H170" s="305"/>
      <c r="I170" s="303">
        <f t="shared" si="23"/>
        <v>195</v>
      </c>
      <c r="J170" s="305">
        <f t="shared" si="24"/>
        <v>167</v>
      </c>
      <c r="K170" s="306">
        <f t="shared" si="25"/>
        <v>362</v>
      </c>
    </row>
    <row r="171" spans="1:11" ht="29.25" customHeight="1" thickBot="1" x14ac:dyDescent="0.25">
      <c r="A171" s="314"/>
      <c r="B171" s="315" t="s">
        <v>280</v>
      </c>
      <c r="C171" s="316">
        <v>20</v>
      </c>
      <c r="D171" s="317">
        <v>16</v>
      </c>
      <c r="E171" s="317"/>
      <c r="F171" s="317"/>
      <c r="G171" s="317"/>
      <c r="H171" s="318"/>
      <c r="I171" s="319">
        <f t="shared" si="23"/>
        <v>20</v>
      </c>
      <c r="J171" s="320">
        <f t="shared" si="24"/>
        <v>16</v>
      </c>
      <c r="K171" s="321">
        <f t="shared" si="25"/>
        <v>36</v>
      </c>
    </row>
    <row r="172" spans="1:11" ht="29.25" customHeight="1" thickTop="1" thickBot="1" x14ac:dyDescent="0.25">
      <c r="A172" s="322" t="s">
        <v>645</v>
      </c>
      <c r="B172" s="323"/>
      <c r="C172" s="324">
        <f>SUM(C157:C171)</f>
        <v>5492</v>
      </c>
      <c r="D172" s="324">
        <f>SUM(D157:D171)</f>
        <v>2097</v>
      </c>
      <c r="E172" s="324">
        <f t="shared" ref="E172:H172" si="35">SUM(E157:E171)</f>
        <v>483</v>
      </c>
      <c r="F172" s="324">
        <f>SUM(F157:F171)</f>
        <v>180</v>
      </c>
      <c r="G172" s="324">
        <f t="shared" si="35"/>
        <v>116</v>
      </c>
      <c r="H172" s="325">
        <f t="shared" si="35"/>
        <v>71</v>
      </c>
      <c r="I172" s="324">
        <f t="shared" si="23"/>
        <v>6091</v>
      </c>
      <c r="J172" s="325">
        <f t="shared" si="24"/>
        <v>2348</v>
      </c>
      <c r="K172" s="326">
        <f t="shared" si="25"/>
        <v>8439</v>
      </c>
    </row>
    <row r="173" spans="1:11" ht="29.25" customHeight="1" thickTop="1" thickBot="1" x14ac:dyDescent="0.25">
      <c r="A173" s="333" t="s">
        <v>571</v>
      </c>
      <c r="B173" s="334" t="s">
        <v>28</v>
      </c>
      <c r="C173" s="335"/>
      <c r="D173" s="336"/>
      <c r="E173" s="336">
        <v>1</v>
      </c>
      <c r="F173" s="336">
        <v>2</v>
      </c>
      <c r="G173" s="336">
        <v>261</v>
      </c>
      <c r="H173" s="337">
        <v>500</v>
      </c>
      <c r="I173" s="335">
        <f t="shared" ref="I173:I184" si="36">SUM(C173+E173+G173)</f>
        <v>262</v>
      </c>
      <c r="J173" s="337">
        <f t="shared" ref="J173:J184" si="37">SUM(D173+F173+H173)</f>
        <v>502</v>
      </c>
      <c r="K173" s="338">
        <f t="shared" ref="K173:K184" si="38">SUM(I173:J173)</f>
        <v>764</v>
      </c>
    </row>
    <row r="174" spans="1:11" ht="29.25" customHeight="1" thickBot="1" x14ac:dyDescent="0.25">
      <c r="A174" s="307"/>
      <c r="B174" s="308" t="s">
        <v>281</v>
      </c>
      <c r="C174" s="309">
        <v>645</v>
      </c>
      <c r="D174" s="310">
        <v>746</v>
      </c>
      <c r="E174" s="310"/>
      <c r="F174" s="310"/>
      <c r="G174" s="310"/>
      <c r="H174" s="311"/>
      <c r="I174" s="312">
        <f t="shared" si="36"/>
        <v>645</v>
      </c>
      <c r="J174" s="299">
        <f t="shared" si="37"/>
        <v>746</v>
      </c>
      <c r="K174" s="313">
        <f t="shared" si="38"/>
        <v>1391</v>
      </c>
    </row>
    <row r="175" spans="1:11" ht="29.25" customHeight="1" thickBot="1" x14ac:dyDescent="0.25">
      <c r="A175" s="301"/>
      <c r="B175" s="302" t="s">
        <v>282</v>
      </c>
      <c r="C175" s="303">
        <v>491</v>
      </c>
      <c r="D175" s="304">
        <v>840</v>
      </c>
      <c r="E175" s="304"/>
      <c r="F175" s="304"/>
      <c r="G175" s="304"/>
      <c r="H175" s="305"/>
      <c r="I175" s="303">
        <f t="shared" si="36"/>
        <v>491</v>
      </c>
      <c r="J175" s="305">
        <f t="shared" si="37"/>
        <v>840</v>
      </c>
      <c r="K175" s="306">
        <f t="shared" si="38"/>
        <v>1331</v>
      </c>
    </row>
    <row r="176" spans="1:11" ht="29.25" customHeight="1" thickBot="1" x14ac:dyDescent="0.25">
      <c r="A176" s="307"/>
      <c r="B176" s="308" t="s">
        <v>283</v>
      </c>
      <c r="C176" s="309">
        <v>110</v>
      </c>
      <c r="D176" s="310">
        <v>228</v>
      </c>
      <c r="E176" s="310"/>
      <c r="F176" s="310"/>
      <c r="G176" s="310"/>
      <c r="H176" s="311"/>
      <c r="I176" s="312">
        <f t="shared" si="36"/>
        <v>110</v>
      </c>
      <c r="J176" s="299">
        <f t="shared" si="37"/>
        <v>228</v>
      </c>
      <c r="K176" s="313">
        <f t="shared" si="38"/>
        <v>338</v>
      </c>
    </row>
    <row r="177" spans="1:11" ht="29.25" customHeight="1" thickBot="1" x14ac:dyDescent="0.25">
      <c r="A177" s="301"/>
      <c r="B177" s="302" t="s">
        <v>284</v>
      </c>
      <c r="C177" s="303">
        <v>25</v>
      </c>
      <c r="D177" s="304">
        <v>76</v>
      </c>
      <c r="E177" s="304"/>
      <c r="F177" s="304"/>
      <c r="G177" s="304"/>
      <c r="H177" s="305"/>
      <c r="I177" s="303">
        <f t="shared" si="36"/>
        <v>25</v>
      </c>
      <c r="J177" s="305">
        <f t="shared" si="37"/>
        <v>76</v>
      </c>
      <c r="K177" s="306">
        <f t="shared" si="38"/>
        <v>101</v>
      </c>
    </row>
    <row r="178" spans="1:11" ht="29.25" customHeight="1" thickBot="1" x14ac:dyDescent="0.25">
      <c r="A178" s="307"/>
      <c r="B178" s="308" t="s">
        <v>285</v>
      </c>
      <c r="C178" s="309">
        <v>8</v>
      </c>
      <c r="D178" s="310">
        <v>27</v>
      </c>
      <c r="E178" s="310"/>
      <c r="F178" s="310"/>
      <c r="G178" s="310"/>
      <c r="H178" s="311"/>
      <c r="I178" s="312">
        <f t="shared" si="36"/>
        <v>8</v>
      </c>
      <c r="J178" s="299">
        <f t="shared" si="37"/>
        <v>27</v>
      </c>
      <c r="K178" s="313">
        <f t="shared" si="38"/>
        <v>35</v>
      </c>
    </row>
    <row r="179" spans="1:11" ht="29.25" customHeight="1" thickBot="1" x14ac:dyDescent="0.25">
      <c r="A179" s="327"/>
      <c r="B179" s="328" t="s">
        <v>286</v>
      </c>
      <c r="C179" s="329">
        <v>11</v>
      </c>
      <c r="D179" s="330">
        <v>38</v>
      </c>
      <c r="E179" s="330"/>
      <c r="F179" s="330"/>
      <c r="G179" s="330"/>
      <c r="H179" s="331"/>
      <c r="I179" s="329">
        <f t="shared" si="36"/>
        <v>11</v>
      </c>
      <c r="J179" s="331">
        <f t="shared" si="37"/>
        <v>38</v>
      </c>
      <c r="K179" s="332">
        <f t="shared" si="38"/>
        <v>49</v>
      </c>
    </row>
    <row r="180" spans="1:11" ht="29.25" customHeight="1" thickTop="1" thickBot="1" x14ac:dyDescent="0.25">
      <c r="A180" s="322" t="s">
        <v>670</v>
      </c>
      <c r="B180" s="323"/>
      <c r="C180" s="324">
        <f>SUM(C173:C179)</f>
        <v>1290</v>
      </c>
      <c r="D180" s="324">
        <f t="shared" ref="D180:H180" si="39">SUM(D173:D179)</f>
        <v>1955</v>
      </c>
      <c r="E180" s="324">
        <f>SUM(E173:E179)</f>
        <v>1</v>
      </c>
      <c r="F180" s="324">
        <f>SUM(F173:F179)</f>
        <v>2</v>
      </c>
      <c r="G180" s="324">
        <f t="shared" si="39"/>
        <v>261</v>
      </c>
      <c r="H180" s="325">
        <f t="shared" si="39"/>
        <v>500</v>
      </c>
      <c r="I180" s="324">
        <f t="shared" si="36"/>
        <v>1552</v>
      </c>
      <c r="J180" s="325">
        <f t="shared" si="37"/>
        <v>2457</v>
      </c>
      <c r="K180" s="326">
        <f t="shared" si="38"/>
        <v>4009</v>
      </c>
    </row>
    <row r="181" spans="1:11" ht="29.25" customHeight="1" thickTop="1" thickBot="1" x14ac:dyDescent="0.25">
      <c r="A181" s="333" t="s">
        <v>572</v>
      </c>
      <c r="B181" s="334" t="s">
        <v>287</v>
      </c>
      <c r="C181" s="335">
        <v>2</v>
      </c>
      <c r="D181" s="336">
        <v>4</v>
      </c>
      <c r="E181" s="336"/>
      <c r="F181" s="336"/>
      <c r="G181" s="336"/>
      <c r="H181" s="337"/>
      <c r="I181" s="335">
        <f t="shared" si="36"/>
        <v>2</v>
      </c>
      <c r="J181" s="337">
        <f t="shared" si="37"/>
        <v>4</v>
      </c>
      <c r="K181" s="338">
        <f t="shared" si="38"/>
        <v>6</v>
      </c>
    </row>
    <row r="182" spans="1:11" ht="29.25" customHeight="1" thickBot="1" x14ac:dyDescent="0.25">
      <c r="A182" s="307"/>
      <c r="B182" s="308" t="s">
        <v>288</v>
      </c>
      <c r="C182" s="309"/>
      <c r="D182" s="310"/>
      <c r="E182" s="310">
        <v>56</v>
      </c>
      <c r="F182" s="310">
        <v>49</v>
      </c>
      <c r="G182" s="310">
        <v>7</v>
      </c>
      <c r="H182" s="311">
        <v>28</v>
      </c>
      <c r="I182" s="312">
        <f t="shared" si="36"/>
        <v>63</v>
      </c>
      <c r="J182" s="299">
        <f t="shared" si="37"/>
        <v>77</v>
      </c>
      <c r="K182" s="313">
        <f t="shared" si="38"/>
        <v>140</v>
      </c>
    </row>
    <row r="183" spans="1:11" ht="29.25" customHeight="1" thickBot="1" x14ac:dyDescent="0.25">
      <c r="A183" s="301"/>
      <c r="B183" s="302" t="s">
        <v>290</v>
      </c>
      <c r="C183" s="303">
        <v>1</v>
      </c>
      <c r="D183" s="304">
        <v>7</v>
      </c>
      <c r="E183" s="304"/>
      <c r="F183" s="304"/>
      <c r="G183" s="304"/>
      <c r="H183" s="305"/>
      <c r="I183" s="303">
        <f t="shared" si="36"/>
        <v>1</v>
      </c>
      <c r="J183" s="305">
        <f t="shared" si="37"/>
        <v>7</v>
      </c>
      <c r="K183" s="306">
        <f t="shared" si="38"/>
        <v>8</v>
      </c>
    </row>
    <row r="184" spans="1:11" ht="29.25" customHeight="1" thickBot="1" x14ac:dyDescent="0.25">
      <c r="A184" s="307"/>
      <c r="B184" s="308" t="s">
        <v>289</v>
      </c>
      <c r="C184" s="309"/>
      <c r="D184" s="310"/>
      <c r="E184" s="310">
        <v>29</v>
      </c>
      <c r="F184" s="310">
        <v>41</v>
      </c>
      <c r="G184" s="310">
        <v>6</v>
      </c>
      <c r="H184" s="311">
        <v>22</v>
      </c>
      <c r="I184" s="312">
        <f t="shared" si="36"/>
        <v>35</v>
      </c>
      <c r="J184" s="299">
        <f t="shared" si="37"/>
        <v>63</v>
      </c>
      <c r="K184" s="313">
        <f t="shared" si="38"/>
        <v>98</v>
      </c>
    </row>
    <row r="185" spans="1:11" ht="29.25" customHeight="1" thickBot="1" x14ac:dyDescent="0.25">
      <c r="A185" s="301"/>
      <c r="B185" s="302" t="s">
        <v>292</v>
      </c>
      <c r="C185" s="303">
        <v>2</v>
      </c>
      <c r="D185" s="304">
        <v>2</v>
      </c>
      <c r="E185" s="304"/>
      <c r="F185" s="304"/>
      <c r="G185" s="304"/>
      <c r="H185" s="305"/>
      <c r="I185" s="303">
        <f t="shared" ref="I185:I208" si="40">SUM(C185+E185+G185)</f>
        <v>2</v>
      </c>
      <c r="J185" s="305">
        <f t="shared" ref="J185:J208" si="41">SUM(D185+F185+H185)</f>
        <v>2</v>
      </c>
      <c r="K185" s="306">
        <f t="shared" ref="K185:K207" si="42">SUM(I185:J185)</f>
        <v>4</v>
      </c>
    </row>
    <row r="186" spans="1:11" ht="29.25" customHeight="1" thickBot="1" x14ac:dyDescent="0.25">
      <c r="A186" s="307"/>
      <c r="B186" s="308" t="s">
        <v>291</v>
      </c>
      <c r="C186" s="309"/>
      <c r="D186" s="310"/>
      <c r="E186" s="310">
        <v>33</v>
      </c>
      <c r="F186" s="310">
        <v>87</v>
      </c>
      <c r="G186" s="310">
        <v>9</v>
      </c>
      <c r="H186" s="311">
        <v>17</v>
      </c>
      <c r="I186" s="312">
        <f t="shared" si="40"/>
        <v>42</v>
      </c>
      <c r="J186" s="299">
        <f t="shared" si="41"/>
        <v>104</v>
      </c>
      <c r="K186" s="313">
        <f t="shared" si="42"/>
        <v>146</v>
      </c>
    </row>
    <row r="187" spans="1:11" ht="29.25" customHeight="1" thickBot="1" x14ac:dyDescent="0.25">
      <c r="A187" s="301"/>
      <c r="B187" s="302" t="s">
        <v>294</v>
      </c>
      <c r="C187" s="303">
        <v>45</v>
      </c>
      <c r="D187" s="304">
        <v>66</v>
      </c>
      <c r="E187" s="304"/>
      <c r="F187" s="304"/>
      <c r="G187" s="304"/>
      <c r="H187" s="305"/>
      <c r="I187" s="303">
        <f t="shared" si="40"/>
        <v>45</v>
      </c>
      <c r="J187" s="305">
        <f t="shared" si="41"/>
        <v>66</v>
      </c>
      <c r="K187" s="306">
        <f t="shared" si="42"/>
        <v>111</v>
      </c>
    </row>
    <row r="188" spans="1:11" ht="29.25" customHeight="1" thickBot="1" x14ac:dyDescent="0.25">
      <c r="A188" s="307"/>
      <c r="B188" s="308" t="s">
        <v>293</v>
      </c>
      <c r="C188" s="309"/>
      <c r="D188" s="310"/>
      <c r="E188" s="310">
        <v>55</v>
      </c>
      <c r="F188" s="310">
        <v>73</v>
      </c>
      <c r="G188" s="310">
        <v>7</v>
      </c>
      <c r="H188" s="311">
        <v>25</v>
      </c>
      <c r="I188" s="312">
        <f t="shared" si="40"/>
        <v>62</v>
      </c>
      <c r="J188" s="299">
        <f t="shared" si="41"/>
        <v>98</v>
      </c>
      <c r="K188" s="313">
        <f t="shared" si="42"/>
        <v>160</v>
      </c>
    </row>
    <row r="189" spans="1:11" ht="29.25" customHeight="1" thickBot="1" x14ac:dyDescent="0.25">
      <c r="A189" s="301"/>
      <c r="B189" s="302" t="s">
        <v>296</v>
      </c>
      <c r="C189" s="303"/>
      <c r="D189" s="304">
        <v>2</v>
      </c>
      <c r="E189" s="304"/>
      <c r="F189" s="304"/>
      <c r="G189" s="304"/>
      <c r="H189" s="305"/>
      <c r="I189" s="303">
        <f t="shared" si="40"/>
        <v>0</v>
      </c>
      <c r="J189" s="305">
        <f t="shared" si="41"/>
        <v>2</v>
      </c>
      <c r="K189" s="306">
        <f t="shared" si="42"/>
        <v>2</v>
      </c>
    </row>
    <row r="190" spans="1:11" ht="29.25" customHeight="1" thickBot="1" x14ac:dyDescent="0.25">
      <c r="A190" s="314"/>
      <c r="B190" s="315" t="s">
        <v>295</v>
      </c>
      <c r="C190" s="316"/>
      <c r="D190" s="317"/>
      <c r="E190" s="317">
        <v>10</v>
      </c>
      <c r="F190" s="317">
        <v>29</v>
      </c>
      <c r="G190" s="317">
        <v>6</v>
      </c>
      <c r="H190" s="318">
        <v>12</v>
      </c>
      <c r="I190" s="319">
        <f t="shared" si="40"/>
        <v>16</v>
      </c>
      <c r="J190" s="320">
        <f t="shared" si="41"/>
        <v>41</v>
      </c>
      <c r="K190" s="321">
        <f t="shared" si="42"/>
        <v>57</v>
      </c>
    </row>
    <row r="191" spans="1:11" ht="29.25" customHeight="1" thickTop="1" thickBot="1" x14ac:dyDescent="0.25">
      <c r="A191" s="322" t="s">
        <v>659</v>
      </c>
      <c r="B191" s="323"/>
      <c r="C191" s="324">
        <f>SUM(C181:C190)</f>
        <v>50</v>
      </c>
      <c r="D191" s="324">
        <f t="shared" ref="D191:H191" si="43">SUM(D181:D190)</f>
        <v>81</v>
      </c>
      <c r="E191" s="324">
        <f t="shared" si="43"/>
        <v>183</v>
      </c>
      <c r="F191" s="324">
        <f>SUM(F181:F190)</f>
        <v>279</v>
      </c>
      <c r="G191" s="324">
        <f t="shared" si="43"/>
        <v>35</v>
      </c>
      <c r="H191" s="325">
        <f t="shared" si="43"/>
        <v>104</v>
      </c>
      <c r="I191" s="324">
        <f t="shared" si="40"/>
        <v>268</v>
      </c>
      <c r="J191" s="325">
        <f t="shared" si="41"/>
        <v>464</v>
      </c>
      <c r="K191" s="326">
        <f t="shared" si="42"/>
        <v>732</v>
      </c>
    </row>
    <row r="192" spans="1:11" ht="29.25" customHeight="1" thickTop="1" thickBot="1" x14ac:dyDescent="0.25">
      <c r="A192" s="295" t="s">
        <v>573</v>
      </c>
      <c r="B192" s="296" t="s">
        <v>297</v>
      </c>
      <c r="C192" s="312"/>
      <c r="D192" s="298"/>
      <c r="E192" s="298">
        <v>79</v>
      </c>
      <c r="F192" s="298">
        <v>18</v>
      </c>
      <c r="G192" s="298">
        <v>39</v>
      </c>
      <c r="H192" s="299">
        <v>2</v>
      </c>
      <c r="I192" s="312">
        <f t="shared" si="40"/>
        <v>118</v>
      </c>
      <c r="J192" s="299">
        <f t="shared" si="41"/>
        <v>20</v>
      </c>
      <c r="K192" s="313">
        <f t="shared" si="42"/>
        <v>138</v>
      </c>
    </row>
    <row r="193" spans="1:11" ht="29.25" customHeight="1" thickBot="1" x14ac:dyDescent="0.25">
      <c r="A193" s="301"/>
      <c r="B193" s="302" t="s">
        <v>298</v>
      </c>
      <c r="C193" s="303"/>
      <c r="D193" s="304"/>
      <c r="E193" s="304">
        <v>5</v>
      </c>
      <c r="F193" s="304">
        <v>1</v>
      </c>
      <c r="G193" s="304">
        <v>12</v>
      </c>
      <c r="H193" s="305">
        <v>1</v>
      </c>
      <c r="I193" s="303">
        <f t="shared" si="40"/>
        <v>17</v>
      </c>
      <c r="J193" s="305">
        <f t="shared" si="41"/>
        <v>2</v>
      </c>
      <c r="K193" s="306">
        <f t="shared" si="42"/>
        <v>19</v>
      </c>
    </row>
    <row r="194" spans="1:11" ht="29.25" customHeight="1" thickBot="1" x14ac:dyDescent="0.25">
      <c r="A194" s="307"/>
      <c r="B194" s="308" t="s">
        <v>299</v>
      </c>
      <c r="C194" s="309"/>
      <c r="D194" s="310"/>
      <c r="E194" s="310">
        <v>34</v>
      </c>
      <c r="F194" s="310"/>
      <c r="G194" s="310">
        <v>20</v>
      </c>
      <c r="H194" s="311"/>
      <c r="I194" s="312">
        <f t="shared" si="40"/>
        <v>54</v>
      </c>
      <c r="J194" s="299">
        <f t="shared" si="41"/>
        <v>0</v>
      </c>
      <c r="K194" s="313">
        <f t="shared" si="42"/>
        <v>54</v>
      </c>
    </row>
    <row r="195" spans="1:11" ht="29.25" customHeight="1" thickBot="1" x14ac:dyDescent="0.25">
      <c r="A195" s="301"/>
      <c r="B195" s="302" t="s">
        <v>300</v>
      </c>
      <c r="C195" s="303"/>
      <c r="D195" s="304"/>
      <c r="E195" s="304">
        <v>39</v>
      </c>
      <c r="F195" s="304">
        <v>5</v>
      </c>
      <c r="G195" s="304">
        <v>44</v>
      </c>
      <c r="H195" s="305">
        <v>3</v>
      </c>
      <c r="I195" s="303">
        <f t="shared" si="40"/>
        <v>83</v>
      </c>
      <c r="J195" s="305">
        <f t="shared" si="41"/>
        <v>8</v>
      </c>
      <c r="K195" s="306">
        <f t="shared" si="42"/>
        <v>91</v>
      </c>
    </row>
    <row r="196" spans="1:11" ht="29.25" customHeight="1" thickBot="1" x14ac:dyDescent="0.25">
      <c r="A196" s="307"/>
      <c r="B196" s="308" t="s">
        <v>301</v>
      </c>
      <c r="C196" s="309">
        <v>13</v>
      </c>
      <c r="D196" s="310"/>
      <c r="E196" s="310">
        <v>68</v>
      </c>
      <c r="F196" s="310">
        <v>10</v>
      </c>
      <c r="G196" s="310">
        <v>12</v>
      </c>
      <c r="H196" s="311">
        <v>1</v>
      </c>
      <c r="I196" s="312">
        <f t="shared" si="40"/>
        <v>93</v>
      </c>
      <c r="J196" s="299">
        <f t="shared" si="41"/>
        <v>11</v>
      </c>
      <c r="K196" s="313">
        <f t="shared" si="42"/>
        <v>104</v>
      </c>
    </row>
    <row r="197" spans="1:11" ht="29.25" customHeight="1" thickBot="1" x14ac:dyDescent="0.25">
      <c r="A197" s="301"/>
      <c r="B197" s="302" t="s">
        <v>302</v>
      </c>
      <c r="C197" s="303"/>
      <c r="D197" s="304"/>
      <c r="E197" s="304">
        <v>27</v>
      </c>
      <c r="F197" s="304"/>
      <c r="G197" s="304">
        <v>13</v>
      </c>
      <c r="H197" s="305">
        <v>5</v>
      </c>
      <c r="I197" s="303">
        <f t="shared" si="40"/>
        <v>40</v>
      </c>
      <c r="J197" s="305">
        <f t="shared" si="41"/>
        <v>5</v>
      </c>
      <c r="K197" s="306">
        <f t="shared" si="42"/>
        <v>45</v>
      </c>
    </row>
    <row r="198" spans="1:11" ht="29.25" customHeight="1" thickBot="1" x14ac:dyDescent="0.25">
      <c r="A198" s="307"/>
      <c r="B198" s="308" t="s">
        <v>303</v>
      </c>
      <c r="C198" s="309"/>
      <c r="D198" s="310"/>
      <c r="E198" s="310">
        <v>14</v>
      </c>
      <c r="F198" s="310">
        <v>6</v>
      </c>
      <c r="G198" s="310">
        <v>6</v>
      </c>
      <c r="H198" s="311"/>
      <c r="I198" s="312">
        <f t="shared" si="40"/>
        <v>20</v>
      </c>
      <c r="J198" s="299">
        <f t="shared" si="41"/>
        <v>6</v>
      </c>
      <c r="K198" s="313">
        <f t="shared" si="42"/>
        <v>26</v>
      </c>
    </row>
    <row r="199" spans="1:11" ht="29.25" customHeight="1" thickBot="1" x14ac:dyDescent="0.25">
      <c r="A199" s="327"/>
      <c r="B199" s="328" t="s">
        <v>304</v>
      </c>
      <c r="C199" s="329"/>
      <c r="D199" s="330"/>
      <c r="E199" s="330">
        <v>21</v>
      </c>
      <c r="F199" s="330">
        <v>4</v>
      </c>
      <c r="G199" s="330">
        <v>9</v>
      </c>
      <c r="H199" s="331">
        <v>1</v>
      </c>
      <c r="I199" s="329">
        <f t="shared" si="40"/>
        <v>30</v>
      </c>
      <c r="J199" s="331">
        <f t="shared" si="41"/>
        <v>5</v>
      </c>
      <c r="K199" s="332">
        <f t="shared" si="42"/>
        <v>35</v>
      </c>
    </row>
    <row r="200" spans="1:11" ht="29.25" customHeight="1" thickTop="1" thickBot="1" x14ac:dyDescent="0.25">
      <c r="A200" s="322" t="s">
        <v>648</v>
      </c>
      <c r="B200" s="323"/>
      <c r="C200" s="324">
        <f>SUM(C192:C199)</f>
        <v>13</v>
      </c>
      <c r="D200" s="324">
        <f t="shared" ref="D200:H200" si="44">SUM(D192:D199)</f>
        <v>0</v>
      </c>
      <c r="E200" s="324">
        <f t="shared" si="44"/>
        <v>287</v>
      </c>
      <c r="F200" s="324">
        <f>SUM(F192:F199)</f>
        <v>44</v>
      </c>
      <c r="G200" s="324">
        <f>SUM(G192:G199)</f>
        <v>155</v>
      </c>
      <c r="H200" s="325">
        <f t="shared" si="44"/>
        <v>13</v>
      </c>
      <c r="I200" s="324">
        <f t="shared" si="40"/>
        <v>455</v>
      </c>
      <c r="J200" s="325">
        <f t="shared" si="41"/>
        <v>57</v>
      </c>
      <c r="K200" s="326">
        <f t="shared" si="42"/>
        <v>512</v>
      </c>
    </row>
    <row r="201" spans="1:11" ht="29.25" customHeight="1" thickTop="1" thickBot="1" x14ac:dyDescent="0.25">
      <c r="A201" s="333" t="s">
        <v>609</v>
      </c>
      <c r="B201" s="334" t="s">
        <v>305</v>
      </c>
      <c r="C201" s="335"/>
      <c r="D201" s="336">
        <v>7</v>
      </c>
      <c r="E201" s="336"/>
      <c r="F201" s="336"/>
      <c r="G201" s="336"/>
      <c r="H201" s="337"/>
      <c r="I201" s="335">
        <f t="shared" si="40"/>
        <v>0</v>
      </c>
      <c r="J201" s="337">
        <f t="shared" si="41"/>
        <v>7</v>
      </c>
      <c r="K201" s="338">
        <f t="shared" si="42"/>
        <v>7</v>
      </c>
    </row>
    <row r="202" spans="1:11" ht="29.25" customHeight="1" thickBot="1" x14ac:dyDescent="0.25">
      <c r="A202" s="307"/>
      <c r="B202" s="308" t="s">
        <v>58</v>
      </c>
      <c r="C202" s="309"/>
      <c r="D202" s="310"/>
      <c r="E202" s="310">
        <v>22</v>
      </c>
      <c r="F202" s="310">
        <v>16</v>
      </c>
      <c r="G202" s="310">
        <v>5</v>
      </c>
      <c r="H202" s="311">
        <v>4</v>
      </c>
      <c r="I202" s="312">
        <f t="shared" si="40"/>
        <v>27</v>
      </c>
      <c r="J202" s="299">
        <f t="shared" si="41"/>
        <v>20</v>
      </c>
      <c r="K202" s="313">
        <f t="shared" si="42"/>
        <v>47</v>
      </c>
    </row>
    <row r="203" spans="1:11" ht="29.25" customHeight="1" thickBot="1" x14ac:dyDescent="0.25">
      <c r="A203" s="301"/>
      <c r="B203" s="302" t="s">
        <v>306</v>
      </c>
      <c r="C203" s="303"/>
      <c r="D203" s="304"/>
      <c r="E203" s="304">
        <v>4</v>
      </c>
      <c r="F203" s="304">
        <v>9</v>
      </c>
      <c r="G203" s="304"/>
      <c r="H203" s="305"/>
      <c r="I203" s="303">
        <f t="shared" si="40"/>
        <v>4</v>
      </c>
      <c r="J203" s="305">
        <f t="shared" si="41"/>
        <v>9</v>
      </c>
      <c r="K203" s="306">
        <f t="shared" si="42"/>
        <v>13</v>
      </c>
    </row>
    <row r="204" spans="1:11" ht="29.25" customHeight="1" thickBot="1" x14ac:dyDescent="0.25">
      <c r="A204" s="307"/>
      <c r="B204" s="308" t="s">
        <v>307</v>
      </c>
      <c r="C204" s="309"/>
      <c r="D204" s="310"/>
      <c r="E204" s="310">
        <v>8</v>
      </c>
      <c r="F204" s="310">
        <v>7</v>
      </c>
      <c r="G204" s="310">
        <v>4</v>
      </c>
      <c r="H204" s="311">
        <v>4</v>
      </c>
      <c r="I204" s="312">
        <f t="shared" si="40"/>
        <v>12</v>
      </c>
      <c r="J204" s="299">
        <f t="shared" si="41"/>
        <v>11</v>
      </c>
      <c r="K204" s="313">
        <f t="shared" si="42"/>
        <v>23</v>
      </c>
    </row>
    <row r="205" spans="1:11" ht="29.25" customHeight="1" thickBot="1" x14ac:dyDescent="0.25">
      <c r="A205" s="301"/>
      <c r="B205" s="302" t="s">
        <v>308</v>
      </c>
      <c r="C205" s="303"/>
      <c r="D205" s="304"/>
      <c r="E205" s="304">
        <v>2</v>
      </c>
      <c r="F205" s="304"/>
      <c r="G205" s="304"/>
      <c r="H205" s="305">
        <v>1</v>
      </c>
      <c r="I205" s="303">
        <f t="shared" si="40"/>
        <v>2</v>
      </c>
      <c r="J205" s="305">
        <f t="shared" si="41"/>
        <v>1</v>
      </c>
      <c r="K205" s="306">
        <f t="shared" si="42"/>
        <v>3</v>
      </c>
    </row>
    <row r="206" spans="1:11" ht="29.25" customHeight="1" thickBot="1" x14ac:dyDescent="0.25">
      <c r="A206" s="307"/>
      <c r="B206" s="308" t="s">
        <v>120</v>
      </c>
      <c r="C206" s="309"/>
      <c r="D206" s="310"/>
      <c r="E206" s="310">
        <v>6</v>
      </c>
      <c r="F206" s="310">
        <v>4</v>
      </c>
      <c r="G206" s="310"/>
      <c r="H206" s="311"/>
      <c r="I206" s="312">
        <f t="shared" si="40"/>
        <v>6</v>
      </c>
      <c r="J206" s="299">
        <f t="shared" si="41"/>
        <v>4</v>
      </c>
      <c r="K206" s="313">
        <f t="shared" si="42"/>
        <v>10</v>
      </c>
    </row>
    <row r="207" spans="1:11" ht="29.25" customHeight="1" thickBot="1" x14ac:dyDescent="0.25">
      <c r="A207" s="327"/>
      <c r="B207" s="328" t="s">
        <v>121</v>
      </c>
      <c r="C207" s="329"/>
      <c r="D207" s="330"/>
      <c r="E207" s="330">
        <v>1</v>
      </c>
      <c r="F207" s="330">
        <v>1</v>
      </c>
      <c r="G207" s="330"/>
      <c r="H207" s="331"/>
      <c r="I207" s="329">
        <f t="shared" si="40"/>
        <v>1</v>
      </c>
      <c r="J207" s="331">
        <f t="shared" si="41"/>
        <v>1</v>
      </c>
      <c r="K207" s="332">
        <f t="shared" si="42"/>
        <v>2</v>
      </c>
    </row>
    <row r="208" spans="1:11" ht="29.25" customHeight="1" thickTop="1" thickBot="1" x14ac:dyDescent="0.25">
      <c r="A208" s="322" t="s">
        <v>650</v>
      </c>
      <c r="B208" s="323"/>
      <c r="C208" s="324">
        <f>SUM(C201:C207)</f>
        <v>0</v>
      </c>
      <c r="D208" s="324">
        <f t="shared" ref="D208:H208" si="45">SUM(D201:D207)</f>
        <v>7</v>
      </c>
      <c r="E208" s="324">
        <f t="shared" si="45"/>
        <v>43</v>
      </c>
      <c r="F208" s="324">
        <f t="shared" si="45"/>
        <v>37</v>
      </c>
      <c r="G208" s="324">
        <f>SUM(G201:G207)</f>
        <v>9</v>
      </c>
      <c r="H208" s="325">
        <f t="shared" si="45"/>
        <v>9</v>
      </c>
      <c r="I208" s="324">
        <f t="shared" si="40"/>
        <v>52</v>
      </c>
      <c r="J208" s="325">
        <f t="shared" si="41"/>
        <v>53</v>
      </c>
      <c r="K208" s="326">
        <f>SUM(I208:J208)</f>
        <v>105</v>
      </c>
    </row>
    <row r="209" spans="1:11" ht="29.25" customHeight="1" thickTop="1" thickBot="1" x14ac:dyDescent="0.25">
      <c r="A209" s="333" t="s">
        <v>608</v>
      </c>
      <c r="B209" s="334" t="s">
        <v>39</v>
      </c>
      <c r="C209" s="335">
        <v>39</v>
      </c>
      <c r="D209" s="336">
        <v>111</v>
      </c>
      <c r="E209" s="336">
        <v>74</v>
      </c>
      <c r="F209" s="336">
        <v>40</v>
      </c>
      <c r="G209" s="336">
        <v>9</v>
      </c>
      <c r="H209" s="337">
        <v>8</v>
      </c>
      <c r="I209" s="335">
        <f t="shared" ref="I209:I259" si="46">SUM(C209+E209+G209)</f>
        <v>122</v>
      </c>
      <c r="J209" s="337">
        <f t="shared" ref="J209:J259" si="47">SUM(D209+F209+H209)</f>
        <v>159</v>
      </c>
      <c r="K209" s="338">
        <f t="shared" ref="K209:K259" si="48">SUM(I209:J209)</f>
        <v>281</v>
      </c>
    </row>
    <row r="210" spans="1:11" ht="29.25" customHeight="1" thickBot="1" x14ac:dyDescent="0.25">
      <c r="A210" s="307"/>
      <c r="B210" s="308" t="s">
        <v>34</v>
      </c>
      <c r="C210" s="309"/>
      <c r="D210" s="310"/>
      <c r="E210" s="310">
        <v>85</v>
      </c>
      <c r="F210" s="310">
        <v>13</v>
      </c>
      <c r="G210" s="310">
        <v>19</v>
      </c>
      <c r="H210" s="311">
        <v>6</v>
      </c>
      <c r="I210" s="312">
        <f t="shared" si="46"/>
        <v>104</v>
      </c>
      <c r="J210" s="299">
        <f t="shared" si="47"/>
        <v>19</v>
      </c>
      <c r="K210" s="313">
        <f t="shared" si="48"/>
        <v>123</v>
      </c>
    </row>
    <row r="211" spans="1:11" ht="29.25" customHeight="1" thickBot="1" x14ac:dyDescent="0.25">
      <c r="A211" s="301"/>
      <c r="B211" s="302" t="s">
        <v>37</v>
      </c>
      <c r="C211" s="303"/>
      <c r="D211" s="304"/>
      <c r="E211" s="304">
        <v>71</v>
      </c>
      <c r="F211" s="304">
        <v>20</v>
      </c>
      <c r="G211" s="304">
        <v>10</v>
      </c>
      <c r="H211" s="305">
        <v>6</v>
      </c>
      <c r="I211" s="303">
        <f t="shared" si="46"/>
        <v>81</v>
      </c>
      <c r="J211" s="305">
        <f t="shared" si="47"/>
        <v>26</v>
      </c>
      <c r="K211" s="306">
        <f t="shared" si="48"/>
        <v>107</v>
      </c>
    </row>
    <row r="212" spans="1:11" ht="29.25" customHeight="1" thickBot="1" x14ac:dyDescent="0.25">
      <c r="A212" s="307"/>
      <c r="B212" s="308" t="s">
        <v>309</v>
      </c>
      <c r="C212" s="309"/>
      <c r="D212" s="310"/>
      <c r="E212" s="310">
        <v>147</v>
      </c>
      <c r="F212" s="310">
        <v>36</v>
      </c>
      <c r="G212" s="310">
        <v>11</v>
      </c>
      <c r="H212" s="311">
        <v>9</v>
      </c>
      <c r="I212" s="312">
        <f t="shared" si="46"/>
        <v>158</v>
      </c>
      <c r="J212" s="299">
        <f t="shared" si="47"/>
        <v>45</v>
      </c>
      <c r="K212" s="313">
        <f t="shared" si="48"/>
        <v>203</v>
      </c>
    </row>
    <row r="213" spans="1:11" ht="29.25" customHeight="1" thickBot="1" x14ac:dyDescent="0.25">
      <c r="A213" s="301"/>
      <c r="B213" s="302" t="s">
        <v>310</v>
      </c>
      <c r="C213" s="303"/>
      <c r="D213" s="304"/>
      <c r="E213" s="304">
        <v>65</v>
      </c>
      <c r="F213" s="304">
        <v>22</v>
      </c>
      <c r="G213" s="304">
        <v>4</v>
      </c>
      <c r="H213" s="305">
        <v>4</v>
      </c>
      <c r="I213" s="303">
        <f t="shared" si="46"/>
        <v>69</v>
      </c>
      <c r="J213" s="305">
        <f t="shared" si="47"/>
        <v>26</v>
      </c>
      <c r="K213" s="306">
        <f t="shared" si="48"/>
        <v>95</v>
      </c>
    </row>
    <row r="214" spans="1:11" ht="29.25" customHeight="1" thickBot="1" x14ac:dyDescent="0.25">
      <c r="A214" s="307"/>
      <c r="B214" s="308" t="s">
        <v>35</v>
      </c>
      <c r="C214" s="309">
        <v>35</v>
      </c>
      <c r="D214" s="310"/>
      <c r="E214" s="310">
        <v>141</v>
      </c>
      <c r="F214" s="310">
        <v>9</v>
      </c>
      <c r="G214" s="310">
        <v>24</v>
      </c>
      <c r="H214" s="311">
        <v>3</v>
      </c>
      <c r="I214" s="312">
        <f>SUM(C214+E214+G214)</f>
        <v>200</v>
      </c>
      <c r="J214" s="299">
        <f t="shared" si="47"/>
        <v>12</v>
      </c>
      <c r="K214" s="313">
        <f t="shared" si="48"/>
        <v>212</v>
      </c>
    </row>
    <row r="215" spans="1:11" ht="29.25" customHeight="1" thickBot="1" x14ac:dyDescent="0.25">
      <c r="A215" s="301"/>
      <c r="B215" s="302" t="s">
        <v>311</v>
      </c>
      <c r="C215" s="303"/>
      <c r="D215" s="304"/>
      <c r="E215" s="304">
        <v>122</v>
      </c>
      <c r="F215" s="304">
        <v>44</v>
      </c>
      <c r="G215" s="304">
        <v>26</v>
      </c>
      <c r="H215" s="305">
        <v>11</v>
      </c>
      <c r="I215" s="303">
        <f t="shared" si="46"/>
        <v>148</v>
      </c>
      <c r="J215" s="305">
        <f t="shared" si="47"/>
        <v>55</v>
      </c>
      <c r="K215" s="306">
        <f t="shared" si="48"/>
        <v>203</v>
      </c>
    </row>
    <row r="216" spans="1:11" ht="29.25" customHeight="1" thickBot="1" x14ac:dyDescent="0.25">
      <c r="A216" s="307"/>
      <c r="B216" s="308" t="s">
        <v>109</v>
      </c>
      <c r="C216" s="309"/>
      <c r="D216" s="310"/>
      <c r="E216" s="310">
        <v>47</v>
      </c>
      <c r="F216" s="310">
        <v>6</v>
      </c>
      <c r="G216" s="310">
        <v>7</v>
      </c>
      <c r="H216" s="311">
        <v>1</v>
      </c>
      <c r="I216" s="312">
        <f t="shared" si="46"/>
        <v>54</v>
      </c>
      <c r="J216" s="299">
        <f t="shared" si="47"/>
        <v>7</v>
      </c>
      <c r="K216" s="313">
        <f t="shared" si="48"/>
        <v>61</v>
      </c>
    </row>
    <row r="217" spans="1:11" ht="29.25" customHeight="1" thickBot="1" x14ac:dyDescent="0.25">
      <c r="A217" s="301"/>
      <c r="B217" s="302" t="s">
        <v>36</v>
      </c>
      <c r="C217" s="303"/>
      <c r="D217" s="304"/>
      <c r="E217" s="304">
        <v>95</v>
      </c>
      <c r="F217" s="304">
        <v>8</v>
      </c>
      <c r="G217" s="304">
        <v>14</v>
      </c>
      <c r="H217" s="305">
        <v>3</v>
      </c>
      <c r="I217" s="303">
        <f t="shared" si="46"/>
        <v>109</v>
      </c>
      <c r="J217" s="305">
        <f t="shared" si="47"/>
        <v>11</v>
      </c>
      <c r="K217" s="306">
        <f t="shared" si="48"/>
        <v>120</v>
      </c>
    </row>
    <row r="218" spans="1:11" ht="29.25" customHeight="1" thickBot="1" x14ac:dyDescent="0.25">
      <c r="A218" s="307"/>
      <c r="B218" s="308" t="s">
        <v>79</v>
      </c>
      <c r="C218" s="309"/>
      <c r="D218" s="310"/>
      <c r="E218" s="310">
        <v>34</v>
      </c>
      <c r="F218" s="310">
        <v>3</v>
      </c>
      <c r="G218" s="310">
        <v>3</v>
      </c>
      <c r="H218" s="311"/>
      <c r="I218" s="312">
        <f t="shared" si="46"/>
        <v>37</v>
      </c>
      <c r="J218" s="299">
        <f t="shared" si="47"/>
        <v>3</v>
      </c>
      <c r="K218" s="313">
        <f t="shared" si="48"/>
        <v>40</v>
      </c>
    </row>
    <row r="219" spans="1:11" ht="29.25" customHeight="1" thickBot="1" x14ac:dyDescent="0.25">
      <c r="A219" s="301"/>
      <c r="B219" s="302" t="s">
        <v>38</v>
      </c>
      <c r="C219" s="303"/>
      <c r="D219" s="304"/>
      <c r="E219" s="304">
        <v>36</v>
      </c>
      <c r="F219" s="304">
        <v>10</v>
      </c>
      <c r="G219" s="304">
        <v>6</v>
      </c>
      <c r="H219" s="305">
        <v>6</v>
      </c>
      <c r="I219" s="303">
        <f t="shared" si="46"/>
        <v>42</v>
      </c>
      <c r="J219" s="305">
        <f t="shared" si="47"/>
        <v>16</v>
      </c>
      <c r="K219" s="306">
        <f t="shared" si="48"/>
        <v>58</v>
      </c>
    </row>
    <row r="220" spans="1:11" ht="29.25" customHeight="1" thickBot="1" x14ac:dyDescent="0.25">
      <c r="A220" s="307"/>
      <c r="B220" s="308" t="s">
        <v>33</v>
      </c>
      <c r="C220" s="309"/>
      <c r="D220" s="310"/>
      <c r="E220" s="310">
        <v>119</v>
      </c>
      <c r="F220" s="310">
        <v>46</v>
      </c>
      <c r="G220" s="310">
        <v>8</v>
      </c>
      <c r="H220" s="311">
        <v>9</v>
      </c>
      <c r="I220" s="312">
        <f t="shared" si="46"/>
        <v>127</v>
      </c>
      <c r="J220" s="299">
        <f t="shared" si="47"/>
        <v>55</v>
      </c>
      <c r="K220" s="313">
        <f t="shared" si="48"/>
        <v>182</v>
      </c>
    </row>
    <row r="221" spans="1:11" ht="29.25" customHeight="1" thickBot="1" x14ac:dyDescent="0.25">
      <c r="A221" s="301"/>
      <c r="B221" s="302" t="s">
        <v>312</v>
      </c>
      <c r="C221" s="303"/>
      <c r="D221" s="304"/>
      <c r="E221" s="304">
        <v>103</v>
      </c>
      <c r="F221" s="304">
        <v>26</v>
      </c>
      <c r="G221" s="304">
        <v>6</v>
      </c>
      <c r="H221" s="305">
        <v>2</v>
      </c>
      <c r="I221" s="303">
        <f t="shared" si="46"/>
        <v>109</v>
      </c>
      <c r="J221" s="305">
        <f t="shared" si="47"/>
        <v>28</v>
      </c>
      <c r="K221" s="306">
        <f t="shared" si="48"/>
        <v>137</v>
      </c>
    </row>
    <row r="222" spans="1:11" ht="29.25" customHeight="1" thickBot="1" x14ac:dyDescent="0.25">
      <c r="A222" s="307"/>
      <c r="B222" s="308" t="s">
        <v>32</v>
      </c>
      <c r="C222" s="309"/>
      <c r="D222" s="310"/>
      <c r="E222" s="310">
        <v>31</v>
      </c>
      <c r="F222" s="310">
        <v>14</v>
      </c>
      <c r="G222" s="310">
        <v>6</v>
      </c>
      <c r="H222" s="311">
        <v>4</v>
      </c>
      <c r="I222" s="312">
        <f t="shared" si="46"/>
        <v>37</v>
      </c>
      <c r="J222" s="299">
        <f t="shared" si="47"/>
        <v>18</v>
      </c>
      <c r="K222" s="313">
        <f t="shared" si="48"/>
        <v>55</v>
      </c>
    </row>
    <row r="223" spans="1:11" ht="29.25" customHeight="1" thickBot="1" x14ac:dyDescent="0.25">
      <c r="A223" s="327"/>
      <c r="B223" s="328" t="s">
        <v>52</v>
      </c>
      <c r="C223" s="329"/>
      <c r="D223" s="330"/>
      <c r="E223" s="330">
        <v>53</v>
      </c>
      <c r="F223" s="330">
        <v>7</v>
      </c>
      <c r="G223" s="330"/>
      <c r="H223" s="331"/>
      <c r="I223" s="329">
        <f t="shared" si="46"/>
        <v>53</v>
      </c>
      <c r="J223" s="331">
        <f t="shared" si="47"/>
        <v>7</v>
      </c>
      <c r="K223" s="332">
        <f t="shared" si="48"/>
        <v>60</v>
      </c>
    </row>
    <row r="224" spans="1:11" ht="29.25" customHeight="1" thickTop="1" thickBot="1" x14ac:dyDescent="0.25">
      <c r="A224" s="322" t="s">
        <v>652</v>
      </c>
      <c r="B224" s="323"/>
      <c r="C224" s="324">
        <f>SUM(C209:C223)</f>
        <v>74</v>
      </c>
      <c r="D224" s="324">
        <f t="shared" ref="D224:H224" si="49">SUM(D209:D223)</f>
        <v>111</v>
      </c>
      <c r="E224" s="324">
        <f t="shared" si="49"/>
        <v>1223</v>
      </c>
      <c r="F224" s="324">
        <f>SUM(F209:F223)</f>
        <v>304</v>
      </c>
      <c r="G224" s="324">
        <f t="shared" si="49"/>
        <v>153</v>
      </c>
      <c r="H224" s="325">
        <f t="shared" si="49"/>
        <v>72</v>
      </c>
      <c r="I224" s="324">
        <f t="shared" si="46"/>
        <v>1450</v>
      </c>
      <c r="J224" s="325">
        <f t="shared" si="47"/>
        <v>487</v>
      </c>
      <c r="K224" s="326">
        <f t="shared" si="48"/>
        <v>1937</v>
      </c>
    </row>
    <row r="225" spans="1:11" ht="29.25" customHeight="1" thickTop="1" thickBot="1" x14ac:dyDescent="0.25">
      <c r="A225" s="333" t="s">
        <v>610</v>
      </c>
      <c r="B225" s="334" t="s">
        <v>313</v>
      </c>
      <c r="C225" s="335">
        <v>21</v>
      </c>
      <c r="D225" s="336">
        <v>1</v>
      </c>
      <c r="E225" s="336"/>
      <c r="F225" s="336"/>
      <c r="G225" s="336"/>
      <c r="H225" s="337"/>
      <c r="I225" s="335">
        <f>SUM(C225+E225+G225)</f>
        <v>21</v>
      </c>
      <c r="J225" s="337">
        <f>SUM(D225+F225+H225)</f>
        <v>1</v>
      </c>
      <c r="K225" s="338">
        <f>SUM(I225:J225)</f>
        <v>22</v>
      </c>
    </row>
    <row r="226" spans="1:11" ht="29.25" customHeight="1" thickBot="1" x14ac:dyDescent="0.25">
      <c r="A226" s="307"/>
      <c r="B226" s="308" t="s">
        <v>561</v>
      </c>
      <c r="C226" s="309">
        <v>3</v>
      </c>
      <c r="D226" s="310">
        <v>2</v>
      </c>
      <c r="E226" s="310"/>
      <c r="F226" s="310"/>
      <c r="G226" s="310"/>
      <c r="H226" s="311"/>
      <c r="I226" s="312">
        <f t="shared" ref="I226:I227" si="50">SUM(C226+E226+G226)</f>
        <v>3</v>
      </c>
      <c r="J226" s="299">
        <f t="shared" ref="J226:J227" si="51">SUM(D226+F226+H226)</f>
        <v>2</v>
      </c>
      <c r="K226" s="313">
        <f t="shared" ref="K226:K227" si="52">SUM(I226:J226)</f>
        <v>5</v>
      </c>
    </row>
    <row r="227" spans="1:11" ht="29.25" customHeight="1" thickBot="1" x14ac:dyDescent="0.25">
      <c r="A227" s="301"/>
      <c r="B227" s="302" t="s">
        <v>560</v>
      </c>
      <c r="C227" s="303">
        <v>55</v>
      </c>
      <c r="D227" s="304">
        <v>4</v>
      </c>
      <c r="E227" s="304"/>
      <c r="F227" s="304"/>
      <c r="G227" s="304"/>
      <c r="H227" s="305"/>
      <c r="I227" s="303">
        <f t="shared" si="50"/>
        <v>55</v>
      </c>
      <c r="J227" s="305">
        <f t="shared" si="51"/>
        <v>4</v>
      </c>
      <c r="K227" s="306">
        <f t="shared" si="52"/>
        <v>59</v>
      </c>
    </row>
    <row r="228" spans="1:11" ht="29.25" customHeight="1" thickBot="1" x14ac:dyDescent="0.25">
      <c r="A228" s="307"/>
      <c r="B228" s="308" t="s">
        <v>314</v>
      </c>
      <c r="C228" s="309">
        <v>10</v>
      </c>
      <c r="D228" s="310">
        <v>3</v>
      </c>
      <c r="E228" s="310"/>
      <c r="F228" s="310"/>
      <c r="G228" s="310"/>
      <c r="H228" s="311"/>
      <c r="I228" s="312">
        <f>SUM(C228+E228+G228)</f>
        <v>10</v>
      </c>
      <c r="J228" s="299">
        <f>SUM(D228+F228+H228)</f>
        <v>3</v>
      </c>
      <c r="K228" s="313">
        <f>SUM(I228:J228)</f>
        <v>13</v>
      </c>
    </row>
    <row r="229" spans="1:11" ht="29.25" customHeight="1" thickBot="1" x14ac:dyDescent="0.25">
      <c r="A229" s="301"/>
      <c r="B229" s="302" t="s">
        <v>315</v>
      </c>
      <c r="C229" s="303">
        <v>8</v>
      </c>
      <c r="D229" s="304"/>
      <c r="E229" s="304"/>
      <c r="F229" s="304"/>
      <c r="G229" s="304"/>
      <c r="H229" s="305"/>
      <c r="I229" s="303">
        <f t="shared" si="46"/>
        <v>8</v>
      </c>
      <c r="J229" s="305">
        <f t="shared" si="47"/>
        <v>0</v>
      </c>
      <c r="K229" s="306">
        <f t="shared" si="48"/>
        <v>8</v>
      </c>
    </row>
    <row r="230" spans="1:11" ht="29.25" customHeight="1" thickBot="1" x14ac:dyDescent="0.25">
      <c r="A230" s="307"/>
      <c r="B230" s="308" t="s">
        <v>316</v>
      </c>
      <c r="C230" s="309">
        <v>7</v>
      </c>
      <c r="D230" s="310">
        <v>1</v>
      </c>
      <c r="E230" s="310"/>
      <c r="F230" s="310"/>
      <c r="G230" s="310"/>
      <c r="H230" s="311"/>
      <c r="I230" s="312">
        <f t="shared" si="46"/>
        <v>7</v>
      </c>
      <c r="J230" s="299">
        <f t="shared" si="47"/>
        <v>1</v>
      </c>
      <c r="K230" s="313">
        <f t="shared" si="48"/>
        <v>8</v>
      </c>
    </row>
    <row r="231" spans="1:11" ht="29.25" customHeight="1" thickBot="1" x14ac:dyDescent="0.25">
      <c r="A231" s="301"/>
      <c r="B231" s="302" t="s">
        <v>317</v>
      </c>
      <c r="C231" s="303">
        <v>2</v>
      </c>
      <c r="D231" s="304">
        <v>3</v>
      </c>
      <c r="E231" s="304"/>
      <c r="F231" s="304"/>
      <c r="G231" s="304"/>
      <c r="H231" s="305"/>
      <c r="I231" s="303">
        <f t="shared" si="46"/>
        <v>2</v>
      </c>
      <c r="J231" s="305">
        <f t="shared" si="47"/>
        <v>3</v>
      </c>
      <c r="K231" s="306">
        <f t="shared" si="48"/>
        <v>5</v>
      </c>
    </row>
    <row r="232" spans="1:11" ht="29.25" customHeight="1" thickBot="1" x14ac:dyDescent="0.25">
      <c r="A232" s="307"/>
      <c r="B232" s="308" t="s">
        <v>318</v>
      </c>
      <c r="C232" s="309"/>
      <c r="D232" s="310"/>
      <c r="E232" s="310">
        <v>25</v>
      </c>
      <c r="F232" s="310">
        <v>2</v>
      </c>
      <c r="G232" s="310">
        <v>23</v>
      </c>
      <c r="H232" s="311">
        <v>3</v>
      </c>
      <c r="I232" s="312">
        <f t="shared" si="46"/>
        <v>48</v>
      </c>
      <c r="J232" s="299">
        <f t="shared" si="47"/>
        <v>5</v>
      </c>
      <c r="K232" s="313">
        <f t="shared" si="48"/>
        <v>53</v>
      </c>
    </row>
    <row r="233" spans="1:11" ht="29.25" customHeight="1" thickBot="1" x14ac:dyDescent="0.25">
      <c r="A233" s="301"/>
      <c r="B233" s="302" t="s">
        <v>319</v>
      </c>
      <c r="C233" s="303"/>
      <c r="D233" s="304"/>
      <c r="E233" s="304">
        <v>20</v>
      </c>
      <c r="F233" s="304">
        <v>7</v>
      </c>
      <c r="G233" s="304">
        <v>6</v>
      </c>
      <c r="H233" s="305">
        <v>4</v>
      </c>
      <c r="I233" s="303">
        <f t="shared" si="46"/>
        <v>26</v>
      </c>
      <c r="J233" s="305">
        <f t="shared" si="47"/>
        <v>11</v>
      </c>
      <c r="K233" s="306">
        <f t="shared" si="48"/>
        <v>37</v>
      </c>
    </row>
    <row r="234" spans="1:11" ht="29.25" customHeight="1" thickBot="1" x14ac:dyDescent="0.25">
      <c r="A234" s="307"/>
      <c r="B234" s="308" t="s">
        <v>320</v>
      </c>
      <c r="C234" s="309"/>
      <c r="D234" s="310"/>
      <c r="E234" s="310">
        <v>12</v>
      </c>
      <c r="F234" s="310">
        <v>6</v>
      </c>
      <c r="G234" s="310">
        <v>5</v>
      </c>
      <c r="H234" s="311">
        <v>6</v>
      </c>
      <c r="I234" s="312">
        <f t="shared" si="46"/>
        <v>17</v>
      </c>
      <c r="J234" s="299">
        <f t="shared" si="47"/>
        <v>12</v>
      </c>
      <c r="K234" s="313">
        <f t="shared" si="48"/>
        <v>29</v>
      </c>
    </row>
    <row r="235" spans="1:11" ht="29.25" customHeight="1" thickBot="1" x14ac:dyDescent="0.25">
      <c r="A235" s="301"/>
      <c r="B235" s="302" t="s">
        <v>321</v>
      </c>
      <c r="C235" s="303"/>
      <c r="D235" s="304"/>
      <c r="E235" s="304">
        <v>18</v>
      </c>
      <c r="F235" s="304">
        <v>12</v>
      </c>
      <c r="G235" s="304">
        <v>6</v>
      </c>
      <c r="H235" s="305">
        <v>14</v>
      </c>
      <c r="I235" s="303">
        <f t="shared" si="46"/>
        <v>24</v>
      </c>
      <c r="J235" s="305">
        <f t="shared" si="47"/>
        <v>26</v>
      </c>
      <c r="K235" s="306">
        <f t="shared" si="48"/>
        <v>50</v>
      </c>
    </row>
    <row r="236" spans="1:11" ht="29.25" customHeight="1" thickBot="1" x14ac:dyDescent="0.25">
      <c r="A236" s="307"/>
      <c r="B236" s="308" t="s">
        <v>322</v>
      </c>
      <c r="C236" s="309"/>
      <c r="D236" s="310"/>
      <c r="E236" s="310">
        <v>23</v>
      </c>
      <c r="F236" s="310">
        <v>7</v>
      </c>
      <c r="G236" s="310">
        <v>12</v>
      </c>
      <c r="H236" s="311">
        <v>9</v>
      </c>
      <c r="I236" s="312">
        <f t="shared" si="46"/>
        <v>35</v>
      </c>
      <c r="J236" s="299">
        <f t="shared" si="47"/>
        <v>16</v>
      </c>
      <c r="K236" s="313">
        <f t="shared" si="48"/>
        <v>51</v>
      </c>
    </row>
    <row r="237" spans="1:11" ht="29.25" customHeight="1" thickBot="1" x14ac:dyDescent="0.25">
      <c r="A237" s="327"/>
      <c r="B237" s="328" t="s">
        <v>28</v>
      </c>
      <c r="C237" s="329"/>
      <c r="D237" s="330"/>
      <c r="E237" s="330">
        <v>65</v>
      </c>
      <c r="F237" s="330">
        <v>12</v>
      </c>
      <c r="G237" s="330"/>
      <c r="H237" s="331"/>
      <c r="I237" s="329">
        <f t="shared" si="46"/>
        <v>65</v>
      </c>
      <c r="J237" s="331">
        <f t="shared" si="47"/>
        <v>12</v>
      </c>
      <c r="K237" s="332">
        <f t="shared" si="48"/>
        <v>77</v>
      </c>
    </row>
    <row r="238" spans="1:11" ht="29.25" customHeight="1" thickTop="1" thickBot="1" x14ac:dyDescent="0.25">
      <c r="A238" s="322" t="s">
        <v>661</v>
      </c>
      <c r="B238" s="323"/>
      <c r="C238" s="324">
        <f>SUM(C225:C237)</f>
        <v>106</v>
      </c>
      <c r="D238" s="324">
        <f t="shared" ref="D238:G238" si="53">SUM(D225:D237)</f>
        <v>14</v>
      </c>
      <c r="E238" s="324">
        <f t="shared" si="53"/>
        <v>163</v>
      </c>
      <c r="F238" s="324">
        <f>SUM(F225:F237)</f>
        <v>46</v>
      </c>
      <c r="G238" s="324">
        <f t="shared" si="53"/>
        <v>52</v>
      </c>
      <c r="H238" s="325">
        <f>SUM(H225:H237)</f>
        <v>36</v>
      </c>
      <c r="I238" s="324">
        <f>SUM(C238+E238+G238)</f>
        <v>321</v>
      </c>
      <c r="J238" s="325">
        <f>SUM(D238+F238+H238)</f>
        <v>96</v>
      </c>
      <c r="K238" s="326">
        <f>SUM(I238:J238)</f>
        <v>417</v>
      </c>
    </row>
    <row r="239" spans="1:11" ht="29.25" customHeight="1" thickTop="1" thickBot="1" x14ac:dyDescent="0.25">
      <c r="A239" s="333" t="s">
        <v>611</v>
      </c>
      <c r="B239" s="334" t="s">
        <v>324</v>
      </c>
      <c r="C239" s="335"/>
      <c r="D239" s="336"/>
      <c r="E239" s="336">
        <v>19</v>
      </c>
      <c r="F239" s="336">
        <v>5</v>
      </c>
      <c r="G239" s="336">
        <v>9</v>
      </c>
      <c r="H239" s="337">
        <v>3</v>
      </c>
      <c r="I239" s="335">
        <f t="shared" si="46"/>
        <v>28</v>
      </c>
      <c r="J239" s="337">
        <f t="shared" si="47"/>
        <v>8</v>
      </c>
      <c r="K239" s="338">
        <f t="shared" si="48"/>
        <v>36</v>
      </c>
    </row>
    <row r="240" spans="1:11" ht="29.25" customHeight="1" thickBot="1" x14ac:dyDescent="0.25">
      <c r="A240" s="307"/>
      <c r="B240" s="308" t="s">
        <v>325</v>
      </c>
      <c r="C240" s="309"/>
      <c r="D240" s="310"/>
      <c r="E240" s="310">
        <v>15</v>
      </c>
      <c r="F240" s="310">
        <v>1</v>
      </c>
      <c r="G240" s="310">
        <v>9</v>
      </c>
      <c r="H240" s="311">
        <v>4</v>
      </c>
      <c r="I240" s="312">
        <f t="shared" si="46"/>
        <v>24</v>
      </c>
      <c r="J240" s="299">
        <f t="shared" si="47"/>
        <v>5</v>
      </c>
      <c r="K240" s="313">
        <f t="shared" si="48"/>
        <v>29</v>
      </c>
    </row>
    <row r="241" spans="1:11" ht="29.25" customHeight="1" thickBot="1" x14ac:dyDescent="0.25">
      <c r="A241" s="301"/>
      <c r="B241" s="302" t="s">
        <v>326</v>
      </c>
      <c r="C241" s="303"/>
      <c r="D241" s="304"/>
      <c r="E241" s="304">
        <v>16</v>
      </c>
      <c r="F241" s="304">
        <v>6</v>
      </c>
      <c r="G241" s="304">
        <v>1</v>
      </c>
      <c r="H241" s="305">
        <v>4</v>
      </c>
      <c r="I241" s="303">
        <f t="shared" si="46"/>
        <v>17</v>
      </c>
      <c r="J241" s="305">
        <f t="shared" si="47"/>
        <v>10</v>
      </c>
      <c r="K241" s="306">
        <f t="shared" si="48"/>
        <v>27</v>
      </c>
    </row>
    <row r="242" spans="1:11" ht="29.25" customHeight="1" thickBot="1" x14ac:dyDescent="0.25">
      <c r="A242" s="307"/>
      <c r="B242" s="308" t="s">
        <v>327</v>
      </c>
      <c r="C242" s="309"/>
      <c r="D242" s="310"/>
      <c r="E242" s="310">
        <v>3</v>
      </c>
      <c r="F242" s="310">
        <v>2</v>
      </c>
      <c r="G242" s="310">
        <v>4</v>
      </c>
      <c r="H242" s="311"/>
      <c r="I242" s="312">
        <f t="shared" si="46"/>
        <v>7</v>
      </c>
      <c r="J242" s="299">
        <f t="shared" si="47"/>
        <v>2</v>
      </c>
      <c r="K242" s="313">
        <f t="shared" si="48"/>
        <v>9</v>
      </c>
    </row>
    <row r="243" spans="1:11" ht="29.25" customHeight="1" thickBot="1" x14ac:dyDescent="0.25">
      <c r="A243" s="301"/>
      <c r="B243" s="302" t="s">
        <v>329</v>
      </c>
      <c r="C243" s="303"/>
      <c r="D243" s="304"/>
      <c r="E243" s="304">
        <v>15</v>
      </c>
      <c r="F243" s="304">
        <v>3</v>
      </c>
      <c r="G243" s="304">
        <v>2</v>
      </c>
      <c r="H243" s="305"/>
      <c r="I243" s="303">
        <f t="shared" si="46"/>
        <v>17</v>
      </c>
      <c r="J243" s="305">
        <f t="shared" si="47"/>
        <v>3</v>
      </c>
      <c r="K243" s="306">
        <f t="shared" si="48"/>
        <v>20</v>
      </c>
    </row>
    <row r="244" spans="1:11" ht="29.25" customHeight="1" thickBot="1" x14ac:dyDescent="0.25">
      <c r="A244" s="307"/>
      <c r="B244" s="308" t="s">
        <v>328</v>
      </c>
      <c r="C244" s="309"/>
      <c r="D244" s="310"/>
      <c r="E244" s="310">
        <v>12</v>
      </c>
      <c r="F244" s="310"/>
      <c r="G244" s="310">
        <v>2</v>
      </c>
      <c r="H244" s="311">
        <v>2</v>
      </c>
      <c r="I244" s="312">
        <f t="shared" si="46"/>
        <v>14</v>
      </c>
      <c r="J244" s="299">
        <f t="shared" si="47"/>
        <v>2</v>
      </c>
      <c r="K244" s="313">
        <f t="shared" si="48"/>
        <v>16</v>
      </c>
    </row>
    <row r="245" spans="1:11" ht="29.25" customHeight="1" thickBot="1" x14ac:dyDescent="0.25">
      <c r="A245" s="301"/>
      <c r="B245" s="302" t="s">
        <v>330</v>
      </c>
      <c r="C245" s="303"/>
      <c r="D245" s="304"/>
      <c r="E245" s="304">
        <v>4</v>
      </c>
      <c r="F245" s="304"/>
      <c r="G245" s="304">
        <v>2</v>
      </c>
      <c r="H245" s="305">
        <v>1</v>
      </c>
      <c r="I245" s="303">
        <f t="shared" si="46"/>
        <v>6</v>
      </c>
      <c r="J245" s="305">
        <f t="shared" si="47"/>
        <v>1</v>
      </c>
      <c r="K245" s="306">
        <f t="shared" si="48"/>
        <v>7</v>
      </c>
    </row>
    <row r="246" spans="1:11" ht="29.25" customHeight="1" thickBot="1" x14ac:dyDescent="0.25">
      <c r="A246" s="307"/>
      <c r="B246" s="308" t="s">
        <v>331</v>
      </c>
      <c r="C246" s="309"/>
      <c r="D246" s="310"/>
      <c r="E246" s="310">
        <v>10</v>
      </c>
      <c r="F246" s="310">
        <v>4</v>
      </c>
      <c r="G246" s="310">
        <v>2</v>
      </c>
      <c r="H246" s="311">
        <v>1</v>
      </c>
      <c r="I246" s="312">
        <f t="shared" si="46"/>
        <v>12</v>
      </c>
      <c r="J246" s="299">
        <f t="shared" si="47"/>
        <v>5</v>
      </c>
      <c r="K246" s="313">
        <f t="shared" si="48"/>
        <v>17</v>
      </c>
    </row>
    <row r="247" spans="1:11" ht="29.25" customHeight="1" thickBot="1" x14ac:dyDescent="0.25">
      <c r="A247" s="301"/>
      <c r="B247" s="302" t="s">
        <v>332</v>
      </c>
      <c r="C247" s="303"/>
      <c r="D247" s="304"/>
      <c r="E247" s="304">
        <v>16</v>
      </c>
      <c r="F247" s="304">
        <v>1</v>
      </c>
      <c r="G247" s="304">
        <v>1</v>
      </c>
      <c r="H247" s="305"/>
      <c r="I247" s="303">
        <f t="shared" si="46"/>
        <v>17</v>
      </c>
      <c r="J247" s="305">
        <f t="shared" si="47"/>
        <v>1</v>
      </c>
      <c r="K247" s="306">
        <f t="shared" si="48"/>
        <v>18</v>
      </c>
    </row>
    <row r="248" spans="1:11" ht="29.25" customHeight="1" thickBot="1" x14ac:dyDescent="0.25">
      <c r="A248" s="307"/>
      <c r="B248" s="308" t="s">
        <v>333</v>
      </c>
      <c r="C248" s="309"/>
      <c r="D248" s="310"/>
      <c r="E248" s="310">
        <v>4</v>
      </c>
      <c r="F248" s="310">
        <v>2</v>
      </c>
      <c r="G248" s="310">
        <v>1</v>
      </c>
      <c r="H248" s="311"/>
      <c r="I248" s="312">
        <f t="shared" si="46"/>
        <v>5</v>
      </c>
      <c r="J248" s="299">
        <f t="shared" si="47"/>
        <v>2</v>
      </c>
      <c r="K248" s="313">
        <f t="shared" si="48"/>
        <v>7</v>
      </c>
    </row>
    <row r="249" spans="1:11" ht="29.25" customHeight="1" thickBot="1" x14ac:dyDescent="0.25">
      <c r="A249" s="301"/>
      <c r="B249" s="302" t="s">
        <v>334</v>
      </c>
      <c r="C249" s="303"/>
      <c r="D249" s="304"/>
      <c r="E249" s="304">
        <v>5</v>
      </c>
      <c r="F249" s="304"/>
      <c r="G249" s="304"/>
      <c r="H249" s="305"/>
      <c r="I249" s="303">
        <f t="shared" si="46"/>
        <v>5</v>
      </c>
      <c r="J249" s="305">
        <f t="shared" si="47"/>
        <v>0</v>
      </c>
      <c r="K249" s="306">
        <f t="shared" si="48"/>
        <v>5</v>
      </c>
    </row>
    <row r="250" spans="1:11" ht="29.25" customHeight="1" thickBot="1" x14ac:dyDescent="0.25">
      <c r="A250" s="307"/>
      <c r="B250" s="308" t="s">
        <v>335</v>
      </c>
      <c r="C250" s="309"/>
      <c r="D250" s="310"/>
      <c r="E250" s="310">
        <v>2</v>
      </c>
      <c r="F250" s="310"/>
      <c r="G250" s="310">
        <v>4</v>
      </c>
      <c r="H250" s="311"/>
      <c r="I250" s="312">
        <f t="shared" si="46"/>
        <v>6</v>
      </c>
      <c r="J250" s="299">
        <f t="shared" si="47"/>
        <v>0</v>
      </c>
      <c r="K250" s="313">
        <f t="shared" si="48"/>
        <v>6</v>
      </c>
    </row>
    <row r="251" spans="1:11" ht="29.25" customHeight="1" thickBot="1" x14ac:dyDescent="0.25">
      <c r="A251" s="301"/>
      <c r="B251" s="302" t="s">
        <v>336</v>
      </c>
      <c r="C251" s="303"/>
      <c r="D251" s="304"/>
      <c r="E251" s="304">
        <v>8</v>
      </c>
      <c r="F251" s="304">
        <v>3</v>
      </c>
      <c r="G251" s="304">
        <v>1</v>
      </c>
      <c r="H251" s="305"/>
      <c r="I251" s="303">
        <f t="shared" si="46"/>
        <v>9</v>
      </c>
      <c r="J251" s="305">
        <f t="shared" si="47"/>
        <v>3</v>
      </c>
      <c r="K251" s="306">
        <f t="shared" si="48"/>
        <v>12</v>
      </c>
    </row>
    <row r="252" spans="1:11" ht="29.25" customHeight="1" thickBot="1" x14ac:dyDescent="0.25">
      <c r="A252" s="307"/>
      <c r="B252" s="308" t="s">
        <v>337</v>
      </c>
      <c r="C252" s="309"/>
      <c r="D252" s="310"/>
      <c r="E252" s="310">
        <v>17</v>
      </c>
      <c r="F252" s="310">
        <v>4</v>
      </c>
      <c r="G252" s="310">
        <v>2</v>
      </c>
      <c r="H252" s="311">
        <v>1</v>
      </c>
      <c r="I252" s="312">
        <f t="shared" si="46"/>
        <v>19</v>
      </c>
      <c r="J252" s="299">
        <f t="shared" si="47"/>
        <v>5</v>
      </c>
      <c r="K252" s="313">
        <f t="shared" si="48"/>
        <v>24</v>
      </c>
    </row>
    <row r="253" spans="1:11" ht="29.25" customHeight="1" thickBot="1" x14ac:dyDescent="0.25">
      <c r="A253" s="301"/>
      <c r="B253" s="302" t="s">
        <v>338</v>
      </c>
      <c r="C253" s="303"/>
      <c r="D253" s="304"/>
      <c r="E253" s="304">
        <v>31</v>
      </c>
      <c r="F253" s="304"/>
      <c r="G253" s="304">
        <v>13</v>
      </c>
      <c r="H253" s="305"/>
      <c r="I253" s="303">
        <f t="shared" si="46"/>
        <v>44</v>
      </c>
      <c r="J253" s="305">
        <f t="shared" si="47"/>
        <v>0</v>
      </c>
      <c r="K253" s="306">
        <f t="shared" si="48"/>
        <v>44</v>
      </c>
    </row>
    <row r="254" spans="1:11" ht="29.25" customHeight="1" thickBot="1" x14ac:dyDescent="0.25">
      <c r="A254" s="307"/>
      <c r="B254" s="308" t="s">
        <v>339</v>
      </c>
      <c r="C254" s="309"/>
      <c r="D254" s="310"/>
      <c r="E254" s="310">
        <v>19</v>
      </c>
      <c r="F254" s="310"/>
      <c r="G254" s="310">
        <v>16</v>
      </c>
      <c r="H254" s="311">
        <v>1</v>
      </c>
      <c r="I254" s="312">
        <f t="shared" si="46"/>
        <v>35</v>
      </c>
      <c r="J254" s="299">
        <f t="shared" si="47"/>
        <v>1</v>
      </c>
      <c r="K254" s="313">
        <f t="shared" si="48"/>
        <v>36</v>
      </c>
    </row>
    <row r="255" spans="1:11" ht="29.25" customHeight="1" thickBot="1" x14ac:dyDescent="0.25">
      <c r="A255" s="327"/>
      <c r="B255" s="328" t="s">
        <v>340</v>
      </c>
      <c r="C255" s="329"/>
      <c r="D255" s="330"/>
      <c r="E255" s="330">
        <v>7</v>
      </c>
      <c r="F255" s="330"/>
      <c r="G255" s="330">
        <v>5</v>
      </c>
      <c r="H255" s="331"/>
      <c r="I255" s="329">
        <f t="shared" si="46"/>
        <v>12</v>
      </c>
      <c r="J255" s="331">
        <f t="shared" si="47"/>
        <v>0</v>
      </c>
      <c r="K255" s="332">
        <f t="shared" si="48"/>
        <v>12</v>
      </c>
    </row>
    <row r="256" spans="1:11" ht="29.25" customHeight="1" thickTop="1" thickBot="1" x14ac:dyDescent="0.25">
      <c r="A256" s="322" t="s">
        <v>654</v>
      </c>
      <c r="B256" s="323"/>
      <c r="C256" s="324">
        <f>SUM(C239:C255)</f>
        <v>0</v>
      </c>
      <c r="D256" s="324">
        <f t="shared" ref="D256:H256" si="54">SUM(D239:D255)</f>
        <v>0</v>
      </c>
      <c r="E256" s="324">
        <f>SUM(E239:E255)</f>
        <v>203</v>
      </c>
      <c r="F256" s="324">
        <f t="shared" si="54"/>
        <v>31</v>
      </c>
      <c r="G256" s="324">
        <f t="shared" si="54"/>
        <v>74</v>
      </c>
      <c r="H256" s="325">
        <f t="shared" si="54"/>
        <v>17</v>
      </c>
      <c r="I256" s="324">
        <f t="shared" si="46"/>
        <v>277</v>
      </c>
      <c r="J256" s="325">
        <f t="shared" si="47"/>
        <v>48</v>
      </c>
      <c r="K256" s="326">
        <f t="shared" si="48"/>
        <v>325</v>
      </c>
    </row>
    <row r="257" spans="1:11" ht="29.25" customHeight="1" thickTop="1" thickBot="1" x14ac:dyDescent="0.25">
      <c r="A257" s="307" t="s">
        <v>612</v>
      </c>
      <c r="B257" s="308" t="s">
        <v>762</v>
      </c>
      <c r="C257" s="309">
        <v>176</v>
      </c>
      <c r="D257" s="310"/>
      <c r="E257" s="310"/>
      <c r="F257" s="310"/>
      <c r="G257" s="310"/>
      <c r="H257" s="311"/>
      <c r="I257" s="312">
        <f t="shared" ref="I257" si="55">SUM(C257+E257+G257)</f>
        <v>176</v>
      </c>
      <c r="J257" s="299">
        <f t="shared" ref="J257" si="56">SUM(D257+F257+H257)</f>
        <v>0</v>
      </c>
      <c r="K257" s="313">
        <f t="shared" ref="K257" si="57">SUM(I257:J257)</f>
        <v>176</v>
      </c>
    </row>
    <row r="258" spans="1:11" ht="29.25" customHeight="1" thickBot="1" x14ac:dyDescent="0.25">
      <c r="A258" s="301"/>
      <c r="B258" s="302" t="s">
        <v>763</v>
      </c>
      <c r="C258" s="303">
        <v>5</v>
      </c>
      <c r="D258" s="304">
        <v>1</v>
      </c>
      <c r="E258" s="304"/>
      <c r="F258" s="304"/>
      <c r="G258" s="304"/>
      <c r="H258" s="305"/>
      <c r="I258" s="303">
        <f t="shared" ref="I258" si="58">SUM(C258+E258+G258)</f>
        <v>5</v>
      </c>
      <c r="J258" s="305">
        <f t="shared" ref="J258" si="59">SUM(D258+F258+H258)</f>
        <v>1</v>
      </c>
      <c r="K258" s="306">
        <f t="shared" ref="K258" si="60">SUM(I258:J258)</f>
        <v>6</v>
      </c>
    </row>
    <row r="259" spans="1:11" ht="29.25" customHeight="1" thickBot="1" x14ac:dyDescent="0.25">
      <c r="A259" s="307"/>
      <c r="B259" s="308" t="s">
        <v>764</v>
      </c>
      <c r="C259" s="309"/>
      <c r="D259" s="310"/>
      <c r="E259" s="310">
        <v>100</v>
      </c>
      <c r="F259" s="310">
        <v>1</v>
      </c>
      <c r="G259" s="310">
        <v>45</v>
      </c>
      <c r="H259" s="311">
        <v>2</v>
      </c>
      <c r="I259" s="312">
        <f t="shared" si="46"/>
        <v>145</v>
      </c>
      <c r="J259" s="299">
        <f t="shared" si="47"/>
        <v>3</v>
      </c>
      <c r="K259" s="313">
        <f t="shared" si="48"/>
        <v>148</v>
      </c>
    </row>
    <row r="260" spans="1:11" ht="29.25" customHeight="1" thickTop="1" thickBot="1" x14ac:dyDescent="0.25">
      <c r="A260" s="322" t="s">
        <v>662</v>
      </c>
      <c r="B260" s="323"/>
      <c r="C260" s="324">
        <f>SUM(C257:C259)</f>
        <v>181</v>
      </c>
      <c r="D260" s="324">
        <f t="shared" ref="D260:G260" si="61">SUM(D257:D259)</f>
        <v>1</v>
      </c>
      <c r="E260" s="324">
        <f t="shared" si="61"/>
        <v>100</v>
      </c>
      <c r="F260" s="324">
        <f t="shared" si="61"/>
        <v>1</v>
      </c>
      <c r="G260" s="324">
        <f t="shared" si="61"/>
        <v>45</v>
      </c>
      <c r="H260" s="324">
        <f>SUM(H257:H259)</f>
        <v>2</v>
      </c>
      <c r="I260" s="324">
        <f>SUM(C260+E260+G260)</f>
        <v>326</v>
      </c>
      <c r="J260" s="325">
        <f>SUM(D260+F260+H260)</f>
        <v>4</v>
      </c>
      <c r="K260" s="326">
        <f>SUM(I260:J260)</f>
        <v>330</v>
      </c>
    </row>
    <row r="261" spans="1:11" ht="29.25" customHeight="1" thickTop="1" thickBot="1" x14ac:dyDescent="0.25">
      <c r="A261" s="333" t="s">
        <v>613</v>
      </c>
      <c r="B261" s="334" t="s">
        <v>342</v>
      </c>
      <c r="C261" s="335">
        <v>3</v>
      </c>
      <c r="D261" s="336">
        <v>6</v>
      </c>
      <c r="E261" s="336">
        <v>2</v>
      </c>
      <c r="F261" s="336">
        <v>9</v>
      </c>
      <c r="G261" s="336">
        <v>1</v>
      </c>
      <c r="H261" s="337">
        <v>2</v>
      </c>
      <c r="I261" s="335">
        <f t="shared" ref="I261:I268" si="62">SUM(C261+E261+G261)</f>
        <v>6</v>
      </c>
      <c r="J261" s="337">
        <f t="shared" ref="J261:J268" si="63">SUM(D261+F261+H261)</f>
        <v>17</v>
      </c>
      <c r="K261" s="338">
        <f t="shared" ref="K261:K268" si="64">SUM(I261:J261)</f>
        <v>23</v>
      </c>
    </row>
    <row r="262" spans="1:11" ht="29.25" customHeight="1" thickBot="1" x14ac:dyDescent="0.25">
      <c r="A262" s="307"/>
      <c r="B262" s="308" t="s">
        <v>343</v>
      </c>
      <c r="C262" s="309">
        <v>1</v>
      </c>
      <c r="D262" s="310">
        <v>5</v>
      </c>
      <c r="E262" s="310">
        <v>1</v>
      </c>
      <c r="F262" s="310">
        <v>9</v>
      </c>
      <c r="G262" s="310">
        <v>4</v>
      </c>
      <c r="H262" s="311">
        <v>2</v>
      </c>
      <c r="I262" s="312">
        <f t="shared" si="62"/>
        <v>6</v>
      </c>
      <c r="J262" s="299">
        <f t="shared" si="63"/>
        <v>16</v>
      </c>
      <c r="K262" s="313">
        <f t="shared" si="64"/>
        <v>22</v>
      </c>
    </row>
    <row r="263" spans="1:11" ht="29.25" customHeight="1" thickBot="1" x14ac:dyDescent="0.25">
      <c r="A263" s="301"/>
      <c r="B263" s="302" t="s">
        <v>344</v>
      </c>
      <c r="C263" s="303"/>
      <c r="D263" s="304"/>
      <c r="E263" s="304"/>
      <c r="F263" s="304">
        <v>1</v>
      </c>
      <c r="G263" s="304"/>
      <c r="H263" s="305">
        <v>2</v>
      </c>
      <c r="I263" s="303">
        <f t="shared" si="62"/>
        <v>0</v>
      </c>
      <c r="J263" s="305">
        <f t="shared" si="63"/>
        <v>3</v>
      </c>
      <c r="K263" s="306">
        <f t="shared" si="64"/>
        <v>3</v>
      </c>
    </row>
    <row r="264" spans="1:11" ht="29.25" customHeight="1" thickBot="1" x14ac:dyDescent="0.25">
      <c r="A264" s="307"/>
      <c r="B264" s="308" t="s">
        <v>341</v>
      </c>
      <c r="C264" s="309"/>
      <c r="D264" s="310"/>
      <c r="E264" s="310"/>
      <c r="F264" s="310">
        <v>1</v>
      </c>
      <c r="G264" s="310">
        <v>1</v>
      </c>
      <c r="H264" s="311"/>
      <c r="I264" s="312">
        <f t="shared" si="62"/>
        <v>1</v>
      </c>
      <c r="J264" s="299">
        <f t="shared" si="63"/>
        <v>1</v>
      </c>
      <c r="K264" s="313">
        <f t="shared" si="64"/>
        <v>2</v>
      </c>
    </row>
    <row r="265" spans="1:11" ht="29.25" customHeight="1" thickBot="1" x14ac:dyDescent="0.25">
      <c r="A265" s="301"/>
      <c r="B265" s="302" t="s">
        <v>345</v>
      </c>
      <c r="C265" s="303">
        <v>3</v>
      </c>
      <c r="D265" s="304"/>
      <c r="E265" s="304">
        <v>10</v>
      </c>
      <c r="F265" s="304">
        <v>3</v>
      </c>
      <c r="G265" s="304"/>
      <c r="H265" s="305">
        <v>2</v>
      </c>
      <c r="I265" s="303">
        <f t="shared" si="62"/>
        <v>13</v>
      </c>
      <c r="J265" s="305">
        <f t="shared" si="63"/>
        <v>5</v>
      </c>
      <c r="K265" s="306">
        <f t="shared" si="64"/>
        <v>18</v>
      </c>
    </row>
    <row r="266" spans="1:11" ht="29.25" customHeight="1" thickBot="1" x14ac:dyDescent="0.25">
      <c r="A266" s="307"/>
      <c r="B266" s="308" t="s">
        <v>346</v>
      </c>
      <c r="C266" s="309"/>
      <c r="D266" s="310"/>
      <c r="E266" s="310">
        <v>4</v>
      </c>
      <c r="F266" s="310"/>
      <c r="G266" s="310"/>
      <c r="H266" s="311"/>
      <c r="I266" s="312">
        <f t="shared" si="62"/>
        <v>4</v>
      </c>
      <c r="J266" s="299">
        <f t="shared" si="63"/>
        <v>0</v>
      </c>
      <c r="K266" s="313">
        <f t="shared" si="64"/>
        <v>4</v>
      </c>
    </row>
    <row r="267" spans="1:11" ht="29.25" customHeight="1" thickBot="1" x14ac:dyDescent="0.25">
      <c r="A267" s="301"/>
      <c r="B267" s="302" t="s">
        <v>347</v>
      </c>
      <c r="C267" s="303"/>
      <c r="D267" s="304"/>
      <c r="E267" s="304"/>
      <c r="F267" s="304"/>
      <c r="G267" s="304"/>
      <c r="H267" s="305">
        <v>2</v>
      </c>
      <c r="I267" s="303">
        <f t="shared" si="62"/>
        <v>0</v>
      </c>
      <c r="J267" s="305">
        <f t="shared" si="63"/>
        <v>2</v>
      </c>
      <c r="K267" s="306">
        <f t="shared" si="64"/>
        <v>2</v>
      </c>
    </row>
    <row r="268" spans="1:11" ht="29.25" customHeight="1" thickBot="1" x14ac:dyDescent="0.25">
      <c r="A268" s="314"/>
      <c r="B268" s="315" t="s">
        <v>348</v>
      </c>
      <c r="C268" s="316"/>
      <c r="D268" s="317"/>
      <c r="E268" s="317"/>
      <c r="F268" s="317"/>
      <c r="G268" s="317">
        <v>1</v>
      </c>
      <c r="H268" s="318"/>
      <c r="I268" s="319">
        <f t="shared" si="62"/>
        <v>1</v>
      </c>
      <c r="J268" s="320">
        <f t="shared" si="63"/>
        <v>0</v>
      </c>
      <c r="K268" s="321">
        <f t="shared" si="64"/>
        <v>1</v>
      </c>
    </row>
    <row r="269" spans="1:11" ht="29.25" customHeight="1" thickTop="1" thickBot="1" x14ac:dyDescent="0.25">
      <c r="A269" s="322" t="s">
        <v>663</v>
      </c>
      <c r="B269" s="323"/>
      <c r="C269" s="324">
        <f>SUM(C261:C268)</f>
        <v>7</v>
      </c>
      <c r="D269" s="324">
        <f t="shared" ref="D269:G269" si="65">SUM(D261:D268)</f>
        <v>11</v>
      </c>
      <c r="E269" s="324">
        <f>SUM(E261:E268)</f>
        <v>17</v>
      </c>
      <c r="F269" s="324">
        <f t="shared" si="65"/>
        <v>23</v>
      </c>
      <c r="G269" s="324">
        <f t="shared" si="65"/>
        <v>7</v>
      </c>
      <c r="H269" s="325">
        <f>SUM(H261:H268)</f>
        <v>10</v>
      </c>
      <c r="I269" s="324">
        <f t="shared" ref="I269:I284" si="66">SUM(C269+E269+G269)</f>
        <v>31</v>
      </c>
      <c r="J269" s="325">
        <f t="shared" ref="J269:J284" si="67">SUM(D269+F269+H269)</f>
        <v>44</v>
      </c>
      <c r="K269" s="326">
        <f t="shared" ref="K269:K284" si="68">SUM(I269:J269)</f>
        <v>75</v>
      </c>
    </row>
    <row r="270" spans="1:11" ht="29.25" customHeight="1" thickTop="1" thickBot="1" x14ac:dyDescent="0.25">
      <c r="A270" s="295" t="s">
        <v>614</v>
      </c>
      <c r="B270" s="296" t="s">
        <v>349</v>
      </c>
      <c r="C270" s="312"/>
      <c r="D270" s="298"/>
      <c r="E270" s="298">
        <v>2</v>
      </c>
      <c r="F270" s="298">
        <v>1</v>
      </c>
      <c r="G270" s="298"/>
      <c r="H270" s="299"/>
      <c r="I270" s="312">
        <f t="shared" si="66"/>
        <v>2</v>
      </c>
      <c r="J270" s="299">
        <f t="shared" si="67"/>
        <v>1</v>
      </c>
      <c r="K270" s="313">
        <f t="shared" si="68"/>
        <v>3</v>
      </c>
    </row>
    <row r="271" spans="1:11" ht="29.25" customHeight="1" thickBot="1" x14ac:dyDescent="0.25">
      <c r="A271" s="301"/>
      <c r="B271" s="302" t="s">
        <v>350</v>
      </c>
      <c r="C271" s="303"/>
      <c r="D271" s="304"/>
      <c r="E271" s="304">
        <v>1</v>
      </c>
      <c r="F271" s="304"/>
      <c r="G271" s="304"/>
      <c r="H271" s="305"/>
      <c r="I271" s="303">
        <f t="shared" si="66"/>
        <v>1</v>
      </c>
      <c r="J271" s="305">
        <f t="shared" si="67"/>
        <v>0</v>
      </c>
      <c r="K271" s="306">
        <f t="shared" si="68"/>
        <v>1</v>
      </c>
    </row>
    <row r="272" spans="1:11" ht="29.25" customHeight="1" thickBot="1" x14ac:dyDescent="0.25">
      <c r="A272" s="307"/>
      <c r="B272" s="308" t="s">
        <v>351</v>
      </c>
      <c r="C272" s="309"/>
      <c r="D272" s="310"/>
      <c r="E272" s="310">
        <v>6</v>
      </c>
      <c r="F272" s="310">
        <v>3</v>
      </c>
      <c r="G272" s="310"/>
      <c r="H272" s="311">
        <v>1</v>
      </c>
      <c r="I272" s="312">
        <f t="shared" si="66"/>
        <v>6</v>
      </c>
      <c r="J272" s="299">
        <f t="shared" si="67"/>
        <v>4</v>
      </c>
      <c r="K272" s="313">
        <f t="shared" si="68"/>
        <v>10</v>
      </c>
    </row>
    <row r="273" spans="1:11" ht="29.25" customHeight="1" thickBot="1" x14ac:dyDescent="0.25">
      <c r="A273" s="301"/>
      <c r="B273" s="302" t="s">
        <v>352</v>
      </c>
      <c r="C273" s="303"/>
      <c r="D273" s="304"/>
      <c r="E273" s="304">
        <v>2</v>
      </c>
      <c r="F273" s="304">
        <v>1</v>
      </c>
      <c r="G273" s="304"/>
      <c r="H273" s="305">
        <v>1</v>
      </c>
      <c r="I273" s="303">
        <f t="shared" si="66"/>
        <v>2</v>
      </c>
      <c r="J273" s="305">
        <f t="shared" si="67"/>
        <v>2</v>
      </c>
      <c r="K273" s="306">
        <f t="shared" si="68"/>
        <v>4</v>
      </c>
    </row>
    <row r="274" spans="1:11" ht="29.25" customHeight="1" thickBot="1" x14ac:dyDescent="0.25">
      <c r="A274" s="307"/>
      <c r="B274" s="308" t="s">
        <v>114</v>
      </c>
      <c r="C274" s="309"/>
      <c r="D274" s="310"/>
      <c r="E274" s="310">
        <v>7</v>
      </c>
      <c r="F274" s="310">
        <v>7</v>
      </c>
      <c r="G274" s="310"/>
      <c r="H274" s="311"/>
      <c r="I274" s="312">
        <f t="shared" si="66"/>
        <v>7</v>
      </c>
      <c r="J274" s="299">
        <f t="shared" si="67"/>
        <v>7</v>
      </c>
      <c r="K274" s="313">
        <f t="shared" si="68"/>
        <v>14</v>
      </c>
    </row>
    <row r="275" spans="1:11" ht="29.25" customHeight="1" thickBot="1" x14ac:dyDescent="0.25">
      <c r="A275" s="301"/>
      <c r="B275" s="302" t="s">
        <v>353</v>
      </c>
      <c r="C275" s="303"/>
      <c r="D275" s="304"/>
      <c r="E275" s="304">
        <v>5</v>
      </c>
      <c r="F275" s="304">
        <v>1</v>
      </c>
      <c r="G275" s="304"/>
      <c r="H275" s="305"/>
      <c r="I275" s="303">
        <f t="shared" si="66"/>
        <v>5</v>
      </c>
      <c r="J275" s="305">
        <f t="shared" si="67"/>
        <v>1</v>
      </c>
      <c r="K275" s="306">
        <f t="shared" si="68"/>
        <v>6</v>
      </c>
    </row>
    <row r="276" spans="1:11" ht="29.25" customHeight="1" thickBot="1" x14ac:dyDescent="0.25">
      <c r="A276" s="307"/>
      <c r="B276" s="308" t="s">
        <v>354</v>
      </c>
      <c r="C276" s="309"/>
      <c r="D276" s="310"/>
      <c r="E276" s="310">
        <v>7</v>
      </c>
      <c r="F276" s="310">
        <v>1</v>
      </c>
      <c r="G276" s="310"/>
      <c r="H276" s="311"/>
      <c r="I276" s="312">
        <f t="shared" si="66"/>
        <v>7</v>
      </c>
      <c r="J276" s="299">
        <f t="shared" si="67"/>
        <v>1</v>
      </c>
      <c r="K276" s="313">
        <f t="shared" si="68"/>
        <v>8</v>
      </c>
    </row>
    <row r="277" spans="1:11" ht="29.25" customHeight="1" thickBot="1" x14ac:dyDescent="0.25">
      <c r="A277" s="301"/>
      <c r="B277" s="302" t="s">
        <v>355</v>
      </c>
      <c r="C277" s="303"/>
      <c r="D277" s="304"/>
      <c r="E277" s="304">
        <v>1</v>
      </c>
      <c r="F277" s="304">
        <v>1</v>
      </c>
      <c r="G277" s="304"/>
      <c r="H277" s="305"/>
      <c r="I277" s="303">
        <f t="shared" si="66"/>
        <v>1</v>
      </c>
      <c r="J277" s="305">
        <f t="shared" si="67"/>
        <v>1</v>
      </c>
      <c r="K277" s="306">
        <f t="shared" si="68"/>
        <v>2</v>
      </c>
    </row>
    <row r="278" spans="1:11" ht="29.25" customHeight="1" thickBot="1" x14ac:dyDescent="0.25">
      <c r="A278" s="314"/>
      <c r="B278" s="315" t="s">
        <v>356</v>
      </c>
      <c r="C278" s="316"/>
      <c r="D278" s="317"/>
      <c r="E278" s="317">
        <v>1</v>
      </c>
      <c r="F278" s="317"/>
      <c r="G278" s="317"/>
      <c r="H278" s="318"/>
      <c r="I278" s="319">
        <f t="shared" si="66"/>
        <v>1</v>
      </c>
      <c r="J278" s="320">
        <f t="shared" si="67"/>
        <v>0</v>
      </c>
      <c r="K278" s="321">
        <f t="shared" si="68"/>
        <v>1</v>
      </c>
    </row>
    <row r="279" spans="1:11" ht="29.25" customHeight="1" thickTop="1" thickBot="1" x14ac:dyDescent="0.25">
      <c r="A279" s="322" t="s">
        <v>678</v>
      </c>
      <c r="B279" s="323"/>
      <c r="C279" s="324">
        <f>SUM(C270:C278)</f>
        <v>0</v>
      </c>
      <c r="D279" s="324">
        <f t="shared" ref="D279:H279" si="69">SUM(D270:D278)</f>
        <v>0</v>
      </c>
      <c r="E279" s="324">
        <f>SUM(E270:E278)</f>
        <v>32</v>
      </c>
      <c r="F279" s="324">
        <f t="shared" si="69"/>
        <v>15</v>
      </c>
      <c r="G279" s="324">
        <f t="shared" si="69"/>
        <v>0</v>
      </c>
      <c r="H279" s="325">
        <f t="shared" si="69"/>
        <v>2</v>
      </c>
      <c r="I279" s="324">
        <f t="shared" si="66"/>
        <v>32</v>
      </c>
      <c r="J279" s="325">
        <f t="shared" si="67"/>
        <v>17</v>
      </c>
      <c r="K279" s="326">
        <f t="shared" si="68"/>
        <v>49</v>
      </c>
    </row>
    <row r="280" spans="1:11" ht="29.25" customHeight="1" thickTop="1" thickBot="1" x14ac:dyDescent="0.25">
      <c r="A280" s="295" t="s">
        <v>615</v>
      </c>
      <c r="B280" s="296" t="s">
        <v>357</v>
      </c>
      <c r="C280" s="312">
        <v>2</v>
      </c>
      <c r="D280" s="298">
        <v>1</v>
      </c>
      <c r="E280" s="298"/>
      <c r="F280" s="298"/>
      <c r="G280" s="298"/>
      <c r="H280" s="299"/>
      <c r="I280" s="312">
        <f t="shared" si="66"/>
        <v>2</v>
      </c>
      <c r="J280" s="299">
        <f t="shared" si="67"/>
        <v>1</v>
      </c>
      <c r="K280" s="313">
        <f t="shared" si="68"/>
        <v>3</v>
      </c>
    </row>
    <row r="281" spans="1:11" ht="29.25" customHeight="1" thickBot="1" x14ac:dyDescent="0.25">
      <c r="A281" s="301"/>
      <c r="B281" s="302" t="s">
        <v>358</v>
      </c>
      <c r="C281" s="303"/>
      <c r="D281" s="304"/>
      <c r="E281" s="304"/>
      <c r="F281" s="304">
        <v>10</v>
      </c>
      <c r="G281" s="304"/>
      <c r="H281" s="305">
        <v>8</v>
      </c>
      <c r="I281" s="303">
        <f t="shared" si="66"/>
        <v>0</v>
      </c>
      <c r="J281" s="305">
        <f t="shared" si="67"/>
        <v>18</v>
      </c>
      <c r="K281" s="306">
        <f t="shared" si="68"/>
        <v>18</v>
      </c>
    </row>
    <row r="282" spans="1:11" ht="29.25" customHeight="1" thickBot="1" x14ac:dyDescent="0.25">
      <c r="A282" s="307"/>
      <c r="B282" s="308" t="s">
        <v>359</v>
      </c>
      <c r="C282" s="309"/>
      <c r="D282" s="310"/>
      <c r="E282" s="310"/>
      <c r="F282" s="310"/>
      <c r="G282" s="310"/>
      <c r="H282" s="311">
        <v>8</v>
      </c>
      <c r="I282" s="312">
        <f t="shared" si="66"/>
        <v>0</v>
      </c>
      <c r="J282" s="299">
        <f t="shared" si="67"/>
        <v>8</v>
      </c>
      <c r="K282" s="313">
        <f t="shared" si="68"/>
        <v>8</v>
      </c>
    </row>
    <row r="283" spans="1:11" ht="29.25" customHeight="1" thickBot="1" x14ac:dyDescent="0.25">
      <c r="A283" s="301"/>
      <c r="B283" s="302" t="s">
        <v>360</v>
      </c>
      <c r="C283" s="303"/>
      <c r="D283" s="304"/>
      <c r="E283" s="304">
        <v>10</v>
      </c>
      <c r="F283" s="304">
        <v>2</v>
      </c>
      <c r="G283" s="304">
        <v>14</v>
      </c>
      <c r="H283" s="305"/>
      <c r="I283" s="303">
        <f t="shared" si="66"/>
        <v>24</v>
      </c>
      <c r="J283" s="305">
        <f t="shared" si="67"/>
        <v>2</v>
      </c>
      <c r="K283" s="306">
        <f t="shared" si="68"/>
        <v>26</v>
      </c>
    </row>
    <row r="284" spans="1:11" ht="29.25" customHeight="1" thickBot="1" x14ac:dyDescent="0.25">
      <c r="A284" s="307"/>
      <c r="B284" s="308" t="s">
        <v>361</v>
      </c>
      <c r="C284" s="309"/>
      <c r="D284" s="310"/>
      <c r="E284" s="310">
        <v>3</v>
      </c>
      <c r="F284" s="310">
        <v>2</v>
      </c>
      <c r="G284" s="310">
        <v>6</v>
      </c>
      <c r="H284" s="311">
        <v>3</v>
      </c>
      <c r="I284" s="312">
        <f t="shared" si="66"/>
        <v>9</v>
      </c>
      <c r="J284" s="299">
        <f t="shared" si="67"/>
        <v>5</v>
      </c>
      <c r="K284" s="313">
        <f t="shared" si="68"/>
        <v>14</v>
      </c>
    </row>
    <row r="285" spans="1:11" ht="29.25" customHeight="1" thickBot="1" x14ac:dyDescent="0.25">
      <c r="A285" s="301"/>
      <c r="B285" s="302" t="s">
        <v>362</v>
      </c>
      <c r="C285" s="303"/>
      <c r="D285" s="304"/>
      <c r="E285" s="304">
        <v>1</v>
      </c>
      <c r="F285" s="304">
        <v>1</v>
      </c>
      <c r="G285" s="304">
        <v>1</v>
      </c>
      <c r="H285" s="305"/>
      <c r="I285" s="303">
        <f t="shared" ref="I285:I304" si="70">SUM(C285+E285+G285)</f>
        <v>2</v>
      </c>
      <c r="J285" s="305">
        <f t="shared" ref="J285:J304" si="71">SUM(D285+F285+H285)</f>
        <v>1</v>
      </c>
      <c r="K285" s="306">
        <f t="shared" ref="K285:K304" si="72">SUM(I285:J285)</f>
        <v>3</v>
      </c>
    </row>
    <row r="286" spans="1:11" ht="29.25" customHeight="1" thickBot="1" x14ac:dyDescent="0.25">
      <c r="A286" s="307"/>
      <c r="B286" s="308" t="s">
        <v>363</v>
      </c>
      <c r="C286" s="309"/>
      <c r="D286" s="310"/>
      <c r="E286" s="310"/>
      <c r="F286" s="310"/>
      <c r="G286" s="310">
        <v>15</v>
      </c>
      <c r="H286" s="311"/>
      <c r="I286" s="312">
        <f t="shared" si="70"/>
        <v>15</v>
      </c>
      <c r="J286" s="299">
        <f t="shared" si="71"/>
        <v>0</v>
      </c>
      <c r="K286" s="313">
        <f t="shared" si="72"/>
        <v>15</v>
      </c>
    </row>
    <row r="287" spans="1:11" ht="29.25" customHeight="1" thickBot="1" x14ac:dyDescent="0.25">
      <c r="A287" s="327"/>
      <c r="B287" s="328" t="s">
        <v>364</v>
      </c>
      <c r="C287" s="329"/>
      <c r="D287" s="330"/>
      <c r="E287" s="330"/>
      <c r="F287" s="330"/>
      <c r="G287" s="330">
        <v>3</v>
      </c>
      <c r="H287" s="331"/>
      <c r="I287" s="329">
        <f t="shared" si="70"/>
        <v>3</v>
      </c>
      <c r="J287" s="331">
        <f t="shared" si="71"/>
        <v>0</v>
      </c>
      <c r="K287" s="332">
        <f t="shared" si="72"/>
        <v>3</v>
      </c>
    </row>
    <row r="288" spans="1:11" ht="29.25" customHeight="1" thickTop="1" thickBot="1" x14ac:dyDescent="0.25">
      <c r="A288" s="322" t="s">
        <v>679</v>
      </c>
      <c r="B288" s="323"/>
      <c r="C288" s="324">
        <f>SUM(C280:C287)</f>
        <v>2</v>
      </c>
      <c r="D288" s="324">
        <f>SUM(D280:D287)</f>
        <v>1</v>
      </c>
      <c r="E288" s="324">
        <f>SUM(E280:E287)</f>
        <v>14</v>
      </c>
      <c r="F288" s="324">
        <f t="shared" ref="F288:H288" si="73">SUM(F280:F287)</f>
        <v>15</v>
      </c>
      <c r="G288" s="324">
        <f t="shared" si="73"/>
        <v>39</v>
      </c>
      <c r="H288" s="325">
        <f t="shared" si="73"/>
        <v>19</v>
      </c>
      <c r="I288" s="324">
        <f t="shared" si="70"/>
        <v>55</v>
      </c>
      <c r="J288" s="325">
        <f t="shared" si="71"/>
        <v>35</v>
      </c>
      <c r="K288" s="326">
        <f t="shared" si="72"/>
        <v>90</v>
      </c>
    </row>
    <row r="289" spans="1:11" ht="29.25" customHeight="1" thickTop="1" thickBot="1" x14ac:dyDescent="0.25">
      <c r="A289" s="333" t="s">
        <v>616</v>
      </c>
      <c r="B289" s="334" t="s">
        <v>380</v>
      </c>
      <c r="C289" s="335">
        <v>5</v>
      </c>
      <c r="D289" s="336"/>
      <c r="E289" s="336"/>
      <c r="F289" s="336"/>
      <c r="G289" s="336"/>
      <c r="H289" s="337"/>
      <c r="I289" s="335">
        <f t="shared" si="70"/>
        <v>5</v>
      </c>
      <c r="J289" s="337">
        <f t="shared" si="71"/>
        <v>0</v>
      </c>
      <c r="K289" s="338">
        <f t="shared" si="72"/>
        <v>5</v>
      </c>
    </row>
    <row r="290" spans="1:11" ht="29.25" customHeight="1" thickBot="1" x14ac:dyDescent="0.25">
      <c r="A290" s="307"/>
      <c r="B290" s="308" t="s">
        <v>367</v>
      </c>
      <c r="C290" s="309"/>
      <c r="D290" s="310"/>
      <c r="E290" s="310">
        <v>26</v>
      </c>
      <c r="F290" s="310">
        <v>7</v>
      </c>
      <c r="G290" s="310">
        <v>3</v>
      </c>
      <c r="H290" s="311">
        <v>2</v>
      </c>
      <c r="I290" s="312">
        <f t="shared" si="70"/>
        <v>29</v>
      </c>
      <c r="J290" s="299">
        <f t="shared" si="71"/>
        <v>9</v>
      </c>
      <c r="K290" s="313">
        <f t="shared" si="72"/>
        <v>38</v>
      </c>
    </row>
    <row r="291" spans="1:11" ht="29.25" customHeight="1" thickBot="1" x14ac:dyDescent="0.25">
      <c r="A291" s="301"/>
      <c r="B291" s="302" t="s">
        <v>368</v>
      </c>
      <c r="C291" s="303"/>
      <c r="D291" s="304"/>
      <c r="E291" s="304">
        <v>11</v>
      </c>
      <c r="F291" s="304">
        <v>6</v>
      </c>
      <c r="G291" s="304">
        <v>1</v>
      </c>
      <c r="H291" s="305"/>
      <c r="I291" s="303">
        <f t="shared" si="70"/>
        <v>12</v>
      </c>
      <c r="J291" s="305">
        <f t="shared" si="71"/>
        <v>6</v>
      </c>
      <c r="K291" s="306">
        <f t="shared" si="72"/>
        <v>18</v>
      </c>
    </row>
    <row r="292" spans="1:11" ht="29.25" customHeight="1" thickBot="1" x14ac:dyDescent="0.25">
      <c r="A292" s="307"/>
      <c r="B292" s="308" t="s">
        <v>369</v>
      </c>
      <c r="C292" s="309"/>
      <c r="D292" s="310"/>
      <c r="E292" s="310">
        <v>6</v>
      </c>
      <c r="F292" s="310">
        <v>3</v>
      </c>
      <c r="G292" s="310">
        <v>1</v>
      </c>
      <c r="H292" s="311">
        <v>1</v>
      </c>
      <c r="I292" s="312">
        <f t="shared" si="70"/>
        <v>7</v>
      </c>
      <c r="J292" s="299">
        <f t="shared" si="71"/>
        <v>4</v>
      </c>
      <c r="K292" s="313">
        <f t="shared" si="72"/>
        <v>11</v>
      </c>
    </row>
    <row r="293" spans="1:11" ht="29.25" customHeight="1" thickBot="1" x14ac:dyDescent="0.25">
      <c r="A293" s="301"/>
      <c r="B293" s="302" t="s">
        <v>370</v>
      </c>
      <c r="C293" s="303"/>
      <c r="D293" s="304"/>
      <c r="E293" s="304">
        <v>21</v>
      </c>
      <c r="F293" s="304">
        <v>2</v>
      </c>
      <c r="G293" s="304">
        <v>2</v>
      </c>
      <c r="H293" s="305"/>
      <c r="I293" s="303">
        <f t="shared" si="70"/>
        <v>23</v>
      </c>
      <c r="J293" s="305">
        <f t="shared" si="71"/>
        <v>2</v>
      </c>
      <c r="K293" s="306">
        <f t="shared" si="72"/>
        <v>25</v>
      </c>
    </row>
    <row r="294" spans="1:11" ht="29.25" customHeight="1" thickBot="1" x14ac:dyDescent="0.25">
      <c r="A294" s="307"/>
      <c r="B294" s="308" t="s">
        <v>371</v>
      </c>
      <c r="C294" s="309"/>
      <c r="D294" s="310"/>
      <c r="E294" s="310">
        <v>2</v>
      </c>
      <c r="F294" s="310">
        <v>2</v>
      </c>
      <c r="G294" s="310">
        <v>2</v>
      </c>
      <c r="H294" s="311">
        <v>3</v>
      </c>
      <c r="I294" s="312">
        <f t="shared" si="70"/>
        <v>4</v>
      </c>
      <c r="J294" s="299">
        <f t="shared" si="71"/>
        <v>5</v>
      </c>
      <c r="K294" s="313">
        <f t="shared" si="72"/>
        <v>9</v>
      </c>
    </row>
    <row r="295" spans="1:11" ht="29.25" customHeight="1" thickBot="1" x14ac:dyDescent="0.25">
      <c r="A295" s="301"/>
      <c r="B295" s="302" t="s">
        <v>381</v>
      </c>
      <c r="C295" s="303">
        <v>1</v>
      </c>
      <c r="D295" s="304"/>
      <c r="E295" s="304"/>
      <c r="F295" s="304"/>
      <c r="G295" s="304"/>
      <c r="H295" s="305"/>
      <c r="I295" s="303">
        <f t="shared" si="70"/>
        <v>1</v>
      </c>
      <c r="J295" s="305">
        <f t="shared" si="71"/>
        <v>0</v>
      </c>
      <c r="K295" s="306">
        <f t="shared" si="72"/>
        <v>1</v>
      </c>
    </row>
    <row r="296" spans="1:11" ht="29.25" customHeight="1" thickBot="1" x14ac:dyDescent="0.25">
      <c r="A296" s="307"/>
      <c r="B296" s="308" t="s">
        <v>372</v>
      </c>
      <c r="C296" s="309"/>
      <c r="D296" s="310"/>
      <c r="E296" s="310">
        <v>16</v>
      </c>
      <c r="F296" s="310">
        <v>3</v>
      </c>
      <c r="G296" s="310">
        <v>4</v>
      </c>
      <c r="H296" s="311">
        <v>1</v>
      </c>
      <c r="I296" s="312">
        <f t="shared" si="70"/>
        <v>20</v>
      </c>
      <c r="J296" s="299">
        <f t="shared" si="71"/>
        <v>4</v>
      </c>
      <c r="K296" s="313">
        <f t="shared" si="72"/>
        <v>24</v>
      </c>
    </row>
    <row r="297" spans="1:11" ht="29.25" customHeight="1" thickBot="1" x14ac:dyDescent="0.25">
      <c r="A297" s="301"/>
      <c r="B297" s="302" t="s">
        <v>373</v>
      </c>
      <c r="C297" s="303"/>
      <c r="D297" s="304"/>
      <c r="E297" s="304">
        <v>3</v>
      </c>
      <c r="F297" s="304">
        <v>1</v>
      </c>
      <c r="G297" s="304">
        <v>1</v>
      </c>
      <c r="H297" s="305">
        <v>1</v>
      </c>
      <c r="I297" s="303">
        <f t="shared" si="70"/>
        <v>4</v>
      </c>
      <c r="J297" s="305">
        <f t="shared" si="71"/>
        <v>2</v>
      </c>
      <c r="K297" s="306">
        <f t="shared" si="72"/>
        <v>6</v>
      </c>
    </row>
    <row r="298" spans="1:11" ht="29.25" customHeight="1" thickBot="1" x14ac:dyDescent="0.25">
      <c r="A298" s="307"/>
      <c r="B298" s="308" t="s">
        <v>374</v>
      </c>
      <c r="C298" s="309"/>
      <c r="D298" s="310"/>
      <c r="E298" s="310">
        <v>1</v>
      </c>
      <c r="F298" s="310"/>
      <c r="G298" s="310"/>
      <c r="H298" s="311"/>
      <c r="I298" s="312">
        <f t="shared" si="70"/>
        <v>1</v>
      </c>
      <c r="J298" s="299">
        <f t="shared" si="71"/>
        <v>0</v>
      </c>
      <c r="K298" s="313">
        <f t="shared" si="72"/>
        <v>1</v>
      </c>
    </row>
    <row r="299" spans="1:11" ht="29.25" customHeight="1" thickBot="1" x14ac:dyDescent="0.25">
      <c r="A299" s="301"/>
      <c r="B299" s="302" t="s">
        <v>375</v>
      </c>
      <c r="C299" s="303"/>
      <c r="D299" s="304"/>
      <c r="E299" s="304">
        <v>8</v>
      </c>
      <c r="F299" s="304">
        <v>1</v>
      </c>
      <c r="G299" s="304"/>
      <c r="H299" s="305"/>
      <c r="I299" s="303">
        <f t="shared" si="70"/>
        <v>8</v>
      </c>
      <c r="J299" s="305">
        <f t="shared" si="71"/>
        <v>1</v>
      </c>
      <c r="K299" s="306">
        <f t="shared" si="72"/>
        <v>9</v>
      </c>
    </row>
    <row r="300" spans="1:11" ht="29.25" customHeight="1" thickBot="1" x14ac:dyDescent="0.25">
      <c r="A300" s="307"/>
      <c r="B300" s="308" t="s">
        <v>376</v>
      </c>
      <c r="C300" s="309"/>
      <c r="D300" s="310"/>
      <c r="E300" s="310">
        <v>9</v>
      </c>
      <c r="F300" s="310">
        <v>2</v>
      </c>
      <c r="G300" s="310">
        <v>3</v>
      </c>
      <c r="H300" s="311"/>
      <c r="I300" s="312">
        <f t="shared" si="70"/>
        <v>12</v>
      </c>
      <c r="J300" s="299">
        <f t="shared" si="71"/>
        <v>2</v>
      </c>
      <c r="K300" s="313">
        <f t="shared" si="72"/>
        <v>14</v>
      </c>
    </row>
    <row r="301" spans="1:11" ht="29.25" customHeight="1" thickBot="1" x14ac:dyDescent="0.25">
      <c r="A301" s="301"/>
      <c r="B301" s="302" t="s">
        <v>377</v>
      </c>
      <c r="C301" s="303"/>
      <c r="D301" s="304"/>
      <c r="E301" s="304">
        <v>7</v>
      </c>
      <c r="F301" s="304">
        <v>3</v>
      </c>
      <c r="G301" s="304">
        <v>1</v>
      </c>
      <c r="H301" s="305">
        <v>2</v>
      </c>
      <c r="I301" s="303">
        <f t="shared" si="70"/>
        <v>8</v>
      </c>
      <c r="J301" s="305">
        <f t="shared" si="71"/>
        <v>5</v>
      </c>
      <c r="K301" s="306">
        <f t="shared" si="72"/>
        <v>13</v>
      </c>
    </row>
    <row r="302" spans="1:11" ht="29.25" customHeight="1" thickBot="1" x14ac:dyDescent="0.25">
      <c r="A302" s="307"/>
      <c r="B302" s="308" t="s">
        <v>378</v>
      </c>
      <c r="C302" s="309"/>
      <c r="D302" s="310"/>
      <c r="E302" s="310">
        <v>1</v>
      </c>
      <c r="F302" s="310"/>
      <c r="G302" s="310"/>
      <c r="H302" s="311"/>
      <c r="I302" s="312">
        <f t="shared" si="70"/>
        <v>1</v>
      </c>
      <c r="J302" s="299">
        <f t="shared" si="71"/>
        <v>0</v>
      </c>
      <c r="K302" s="313">
        <f t="shared" si="72"/>
        <v>1</v>
      </c>
    </row>
    <row r="303" spans="1:11" ht="29.25" customHeight="1" thickBot="1" x14ac:dyDescent="0.25">
      <c r="A303" s="339"/>
      <c r="B303" s="340" t="s">
        <v>379</v>
      </c>
      <c r="C303" s="341"/>
      <c r="D303" s="342"/>
      <c r="E303" s="342">
        <v>8</v>
      </c>
      <c r="F303" s="342">
        <v>3</v>
      </c>
      <c r="G303" s="342"/>
      <c r="H303" s="343"/>
      <c r="I303" s="341">
        <f t="shared" si="70"/>
        <v>8</v>
      </c>
      <c r="J303" s="343">
        <f t="shared" si="71"/>
        <v>3</v>
      </c>
      <c r="K303" s="344">
        <f t="shared" si="72"/>
        <v>11</v>
      </c>
    </row>
    <row r="304" spans="1:11" ht="29.25" customHeight="1" thickTop="1" thickBot="1" x14ac:dyDescent="0.25">
      <c r="A304" s="322" t="s">
        <v>680</v>
      </c>
      <c r="B304" s="323"/>
      <c r="C304" s="324">
        <f>SUM(C289:C303)</f>
        <v>6</v>
      </c>
      <c r="D304" s="324">
        <f>SUM(D289:D303)</f>
        <v>0</v>
      </c>
      <c r="E304" s="324">
        <f>SUM(E289:E303)</f>
        <v>119</v>
      </c>
      <c r="F304" s="324">
        <f>SUM(F289:F303)</f>
        <v>33</v>
      </c>
      <c r="G304" s="324">
        <f>SUM(G289:G303)</f>
        <v>18</v>
      </c>
      <c r="H304" s="325">
        <f t="shared" ref="H304" si="74">SUM(H289:H303)</f>
        <v>10</v>
      </c>
      <c r="I304" s="324">
        <f t="shared" si="70"/>
        <v>143</v>
      </c>
      <c r="J304" s="324">
        <f t="shared" si="71"/>
        <v>43</v>
      </c>
      <c r="K304" s="324">
        <f t="shared" si="72"/>
        <v>186</v>
      </c>
    </row>
    <row r="305" spans="1:12" ht="36" customHeight="1" thickTop="1" thickBot="1" x14ac:dyDescent="0.25">
      <c r="A305" s="345" t="s">
        <v>117</v>
      </c>
      <c r="B305" s="346"/>
      <c r="C305" s="345">
        <f t="shared" ref="C305:K305" si="75">SUM(C19+C25+C41+C102+C122+C138+C156+C172+C180+C191+C200+C208+C224+C238+C256+C260+C269+C279+C288+C304)</f>
        <v>8696</v>
      </c>
      <c r="D305" s="345">
        <f t="shared" si="75"/>
        <v>4729</v>
      </c>
      <c r="E305" s="345">
        <f t="shared" si="75"/>
        <v>5226</v>
      </c>
      <c r="F305" s="345">
        <f>SUM(F19+F25+F41+F102+F122+F138+F156+F172+F180+F191+F200+F208+F224+F238+F256+F260+F269+F279+F288+F304)</f>
        <v>2518</v>
      </c>
      <c r="G305" s="345">
        <f t="shared" si="75"/>
        <v>1731</v>
      </c>
      <c r="H305" s="346">
        <f t="shared" si="75"/>
        <v>1534</v>
      </c>
      <c r="I305" s="345">
        <f t="shared" si="75"/>
        <v>15653</v>
      </c>
      <c r="J305" s="345">
        <f t="shared" si="75"/>
        <v>8781</v>
      </c>
      <c r="K305" s="345">
        <f t="shared" si="75"/>
        <v>24434</v>
      </c>
    </row>
    <row r="306" spans="1:12" ht="29.25" customHeight="1" thickTop="1" x14ac:dyDescent="0.2"/>
    <row r="309" spans="1:12" ht="29.25" customHeight="1" x14ac:dyDescent="0.2">
      <c r="D309" s="292"/>
      <c r="E309" s="292"/>
      <c r="F309" s="292"/>
    </row>
    <row r="311" spans="1:12" ht="29.25" customHeight="1" thickBot="1" x14ac:dyDescent="0.25"/>
    <row r="312" spans="1:12" ht="45" customHeight="1" thickTop="1" thickBot="1" x14ac:dyDescent="0.25">
      <c r="A312" s="446" t="s">
        <v>18</v>
      </c>
      <c r="B312" s="447"/>
      <c r="C312" s="447"/>
      <c r="D312" s="447"/>
      <c r="E312" s="447"/>
      <c r="F312" s="447"/>
      <c r="G312" s="447"/>
      <c r="H312" s="447"/>
      <c r="I312" s="447"/>
      <c r="J312" s="447"/>
      <c r="K312" s="447"/>
      <c r="L312" s="448"/>
    </row>
    <row r="313" spans="1:12" ht="29.25" customHeight="1" thickTop="1" thickBot="1" x14ac:dyDescent="0.25">
      <c r="A313" s="445" t="s">
        <v>1</v>
      </c>
      <c r="B313" s="445" t="s">
        <v>16</v>
      </c>
      <c r="C313" s="445" t="s">
        <v>20</v>
      </c>
      <c r="D313" s="445" t="s">
        <v>994</v>
      </c>
      <c r="E313" s="445"/>
      <c r="F313" s="445" t="s">
        <v>995</v>
      </c>
      <c r="G313" s="445"/>
      <c r="H313" s="445" t="s">
        <v>996</v>
      </c>
      <c r="I313" s="445"/>
      <c r="J313" s="445" t="s">
        <v>12</v>
      </c>
      <c r="K313" s="445"/>
      <c r="L313" s="445"/>
    </row>
    <row r="314" spans="1:12" ht="29.25" customHeight="1" thickTop="1" thickBot="1" x14ac:dyDescent="0.25">
      <c r="A314" s="445"/>
      <c r="B314" s="445"/>
      <c r="C314" s="445"/>
      <c r="D314" s="293" t="s">
        <v>7</v>
      </c>
      <c r="E314" s="293" t="s">
        <v>5</v>
      </c>
      <c r="F314" s="293" t="s">
        <v>7</v>
      </c>
      <c r="G314" s="293" t="s">
        <v>5</v>
      </c>
      <c r="H314" s="293" t="s">
        <v>7</v>
      </c>
      <c r="I314" s="293" t="s">
        <v>5</v>
      </c>
      <c r="J314" s="293" t="s">
        <v>7</v>
      </c>
      <c r="K314" s="293" t="s">
        <v>5</v>
      </c>
      <c r="L314" s="294" t="s">
        <v>13</v>
      </c>
    </row>
    <row r="315" spans="1:12" ht="29.25" customHeight="1" thickTop="1" thickBot="1" x14ac:dyDescent="0.25">
      <c r="A315" s="347" t="s">
        <v>566</v>
      </c>
      <c r="B315" s="348" t="s">
        <v>147</v>
      </c>
      <c r="C315" s="349" t="s">
        <v>66</v>
      </c>
      <c r="D315" s="297"/>
      <c r="E315" s="350"/>
      <c r="F315" s="350"/>
      <c r="G315" s="350"/>
      <c r="H315" s="350">
        <v>2</v>
      </c>
      <c r="I315" s="349"/>
      <c r="J315" s="297">
        <f>SUM(D315+F315+H315)</f>
        <v>2</v>
      </c>
      <c r="K315" s="349">
        <f>SUM(E315+G315+I315)</f>
        <v>0</v>
      </c>
      <c r="L315" s="300">
        <f>SUM(J315:K315)</f>
        <v>2</v>
      </c>
    </row>
    <row r="316" spans="1:12" ht="29.25" customHeight="1" thickBot="1" x14ac:dyDescent="0.25">
      <c r="A316" s="301"/>
      <c r="B316" s="351" t="s">
        <v>29</v>
      </c>
      <c r="C316" s="305" t="s">
        <v>552</v>
      </c>
      <c r="D316" s="303"/>
      <c r="E316" s="304"/>
      <c r="F316" s="304">
        <v>2</v>
      </c>
      <c r="G316" s="304"/>
      <c r="H316" s="304"/>
      <c r="I316" s="305"/>
      <c r="J316" s="303">
        <f t="shared" ref="J316:J335" si="76">SUM(D316+F316+H316)</f>
        <v>2</v>
      </c>
      <c r="K316" s="305">
        <f t="shared" ref="K316:K335" si="77">SUM(E316+G316+I316)</f>
        <v>0</v>
      </c>
      <c r="L316" s="306">
        <f t="shared" ref="L316:L335" si="78">SUM(J316:K316)</f>
        <v>2</v>
      </c>
    </row>
    <row r="317" spans="1:12" ht="29.25" customHeight="1" thickBot="1" x14ac:dyDescent="0.25">
      <c r="A317" s="307"/>
      <c r="B317" s="352" t="s">
        <v>59</v>
      </c>
      <c r="C317" s="299" t="s">
        <v>72</v>
      </c>
      <c r="D317" s="309"/>
      <c r="E317" s="310"/>
      <c r="F317" s="310">
        <v>1</v>
      </c>
      <c r="G317" s="310"/>
      <c r="H317" s="310"/>
      <c r="I317" s="311"/>
      <c r="J317" s="312">
        <f t="shared" si="76"/>
        <v>1</v>
      </c>
      <c r="K317" s="299">
        <f t="shared" si="77"/>
        <v>0</v>
      </c>
      <c r="L317" s="313">
        <f>SUM(J317:K317)</f>
        <v>1</v>
      </c>
    </row>
    <row r="318" spans="1:12" ht="29.25" customHeight="1" thickBot="1" x14ac:dyDescent="0.25">
      <c r="A318" s="301"/>
      <c r="B318" s="351" t="s">
        <v>145</v>
      </c>
      <c r="C318" s="305" t="s">
        <v>66</v>
      </c>
      <c r="D318" s="303"/>
      <c r="E318" s="304"/>
      <c r="F318" s="304"/>
      <c r="G318" s="304"/>
      <c r="H318" s="304">
        <v>1</v>
      </c>
      <c r="I318" s="305"/>
      <c r="J318" s="303">
        <f>SUM(D318+F318+H318)</f>
        <v>1</v>
      </c>
      <c r="K318" s="305">
        <f t="shared" si="77"/>
        <v>0</v>
      </c>
      <c r="L318" s="306">
        <f>SUM(J318:K318)</f>
        <v>1</v>
      </c>
    </row>
    <row r="319" spans="1:12" ht="29.25" customHeight="1" thickBot="1" x14ac:dyDescent="0.25">
      <c r="A319" s="307"/>
      <c r="B319" s="352" t="s">
        <v>30</v>
      </c>
      <c r="C319" s="299" t="s">
        <v>66</v>
      </c>
      <c r="D319" s="309"/>
      <c r="E319" s="310"/>
      <c r="F319" s="310"/>
      <c r="G319" s="310"/>
      <c r="H319" s="310">
        <v>1</v>
      </c>
      <c r="I319" s="311"/>
      <c r="J319" s="312">
        <f>SUM(D319+F319+H319)</f>
        <v>1</v>
      </c>
      <c r="K319" s="299">
        <f>SUM(E319+G319+I319)</f>
        <v>0</v>
      </c>
      <c r="L319" s="313">
        <f t="shared" si="78"/>
        <v>1</v>
      </c>
    </row>
    <row r="320" spans="1:12" ht="29.25" customHeight="1" thickBot="1" x14ac:dyDescent="0.25">
      <c r="A320" s="327"/>
      <c r="B320" s="353" t="s">
        <v>146</v>
      </c>
      <c r="C320" s="331" t="s">
        <v>550</v>
      </c>
      <c r="D320" s="329"/>
      <c r="E320" s="330"/>
      <c r="F320" s="330"/>
      <c r="G320" s="330">
        <v>1</v>
      </c>
      <c r="H320" s="330">
        <v>1</v>
      </c>
      <c r="I320" s="331"/>
      <c r="J320" s="329">
        <f t="shared" si="76"/>
        <v>1</v>
      </c>
      <c r="K320" s="331">
        <f t="shared" si="77"/>
        <v>1</v>
      </c>
      <c r="L320" s="332">
        <f t="shared" si="78"/>
        <v>2</v>
      </c>
    </row>
    <row r="321" spans="1:12" ht="29.25" customHeight="1" thickTop="1" thickBot="1" x14ac:dyDescent="0.25">
      <c r="A321" s="322" t="s">
        <v>631</v>
      </c>
      <c r="B321" s="323"/>
      <c r="C321" s="354"/>
      <c r="D321" s="324">
        <f>SUM(D315:D320)</f>
        <v>0</v>
      </c>
      <c r="E321" s="324">
        <f t="shared" ref="E321:H321" si="79">SUM(E315:E320)</f>
        <v>0</v>
      </c>
      <c r="F321" s="324">
        <f t="shared" si="79"/>
        <v>3</v>
      </c>
      <c r="G321" s="324">
        <f>SUM(G315:G320)</f>
        <v>1</v>
      </c>
      <c r="H321" s="324">
        <f t="shared" si="79"/>
        <v>5</v>
      </c>
      <c r="I321" s="325">
        <f>SUM(I315:I320)</f>
        <v>0</v>
      </c>
      <c r="J321" s="324">
        <f>SUM(D321+F321+H321)</f>
        <v>8</v>
      </c>
      <c r="K321" s="325">
        <f>SUM(E321+G321+I321)</f>
        <v>1</v>
      </c>
      <c r="L321" s="326">
        <f>SUM(J321:K321)</f>
        <v>9</v>
      </c>
    </row>
    <row r="322" spans="1:12" ht="29.25" customHeight="1" thickTop="1" thickBot="1" x14ac:dyDescent="0.25">
      <c r="A322" s="333" t="s">
        <v>597</v>
      </c>
      <c r="B322" s="355" t="s">
        <v>148</v>
      </c>
      <c r="C322" s="337" t="s">
        <v>551</v>
      </c>
      <c r="D322" s="335"/>
      <c r="E322" s="336"/>
      <c r="F322" s="336">
        <v>1</v>
      </c>
      <c r="G322" s="336">
        <v>3</v>
      </c>
      <c r="H322" s="336"/>
      <c r="I322" s="337">
        <v>2</v>
      </c>
      <c r="J322" s="335">
        <f t="shared" ref="J322:J325" si="80">SUM(D322+F322+H322)</f>
        <v>1</v>
      </c>
      <c r="K322" s="337">
        <f t="shared" ref="K322:K326" si="81">SUM(E322+G322+I322)</f>
        <v>5</v>
      </c>
      <c r="L322" s="338">
        <f t="shared" ref="L322:L326" si="82">SUM(J322:K322)</f>
        <v>6</v>
      </c>
    </row>
    <row r="323" spans="1:12" ht="29.25" customHeight="1" thickBot="1" x14ac:dyDescent="0.25">
      <c r="A323" s="307"/>
      <c r="B323" s="352" t="s">
        <v>149</v>
      </c>
      <c r="C323" s="299" t="s">
        <v>70</v>
      </c>
      <c r="D323" s="309"/>
      <c r="E323" s="310"/>
      <c r="F323" s="310"/>
      <c r="G323" s="310">
        <v>1</v>
      </c>
      <c r="H323" s="310"/>
      <c r="I323" s="311">
        <v>2</v>
      </c>
      <c r="J323" s="312">
        <f>SUM(D323+F323+H323)</f>
        <v>0</v>
      </c>
      <c r="K323" s="299">
        <f>SUM(E323+G323+I323)</f>
        <v>3</v>
      </c>
      <c r="L323" s="313">
        <f t="shared" si="82"/>
        <v>3</v>
      </c>
    </row>
    <row r="324" spans="1:12" ht="29.25" customHeight="1" thickBot="1" x14ac:dyDescent="0.25">
      <c r="A324" s="301"/>
      <c r="B324" s="351" t="s">
        <v>114</v>
      </c>
      <c r="C324" s="305" t="s">
        <v>70</v>
      </c>
      <c r="D324" s="303"/>
      <c r="E324" s="304"/>
      <c r="F324" s="304"/>
      <c r="G324" s="304">
        <v>1</v>
      </c>
      <c r="H324" s="304"/>
      <c r="I324" s="305"/>
      <c r="J324" s="303">
        <f t="shared" si="80"/>
        <v>0</v>
      </c>
      <c r="K324" s="305">
        <f>SUM(E324+G324+I324)</f>
        <v>1</v>
      </c>
      <c r="L324" s="306">
        <f t="shared" si="82"/>
        <v>1</v>
      </c>
    </row>
    <row r="325" spans="1:12" ht="29.25" customHeight="1" thickBot="1" x14ac:dyDescent="0.25">
      <c r="A325" s="314"/>
      <c r="B325" s="356" t="s">
        <v>129</v>
      </c>
      <c r="C325" s="320" t="s">
        <v>70</v>
      </c>
      <c r="D325" s="316"/>
      <c r="E325" s="317"/>
      <c r="F325" s="317">
        <v>3</v>
      </c>
      <c r="G325" s="317">
        <v>5</v>
      </c>
      <c r="H325" s="317"/>
      <c r="I325" s="318"/>
      <c r="J325" s="319">
        <f t="shared" si="80"/>
        <v>3</v>
      </c>
      <c r="K325" s="320">
        <f t="shared" si="81"/>
        <v>5</v>
      </c>
      <c r="L325" s="321">
        <f>SUM(J325:K325)</f>
        <v>8</v>
      </c>
    </row>
    <row r="326" spans="1:12" ht="29.25" customHeight="1" thickTop="1" thickBot="1" x14ac:dyDescent="0.25">
      <c r="A326" s="322" t="s">
        <v>632</v>
      </c>
      <c r="B326" s="323"/>
      <c r="C326" s="354"/>
      <c r="D326" s="324">
        <f>SUM(D322:D325)</f>
        <v>0</v>
      </c>
      <c r="E326" s="324">
        <f t="shared" ref="E326:I326" si="83">SUM(E322:E325)</f>
        <v>0</v>
      </c>
      <c r="F326" s="324">
        <f t="shared" si="83"/>
        <v>4</v>
      </c>
      <c r="G326" s="324">
        <f t="shared" si="83"/>
        <v>10</v>
      </c>
      <c r="H326" s="324">
        <f t="shared" si="83"/>
        <v>0</v>
      </c>
      <c r="I326" s="325">
        <f t="shared" si="83"/>
        <v>4</v>
      </c>
      <c r="J326" s="324">
        <f>SUM(D326+F326+H326)</f>
        <v>4</v>
      </c>
      <c r="K326" s="325">
        <f t="shared" si="81"/>
        <v>14</v>
      </c>
      <c r="L326" s="326">
        <f t="shared" si="82"/>
        <v>18</v>
      </c>
    </row>
    <row r="327" spans="1:12" ht="29.25" customHeight="1" thickTop="1" thickBot="1" x14ac:dyDescent="0.25">
      <c r="A327" s="295" t="s">
        <v>620</v>
      </c>
      <c r="B327" s="357" t="s">
        <v>542</v>
      </c>
      <c r="C327" s="299"/>
      <c r="D327" s="312"/>
      <c r="E327" s="298"/>
      <c r="F327" s="298"/>
      <c r="G327" s="298">
        <v>3</v>
      </c>
      <c r="H327" s="298"/>
      <c r="I327" s="299"/>
      <c r="J327" s="312">
        <f t="shared" si="76"/>
        <v>0</v>
      </c>
      <c r="K327" s="299">
        <f t="shared" si="77"/>
        <v>3</v>
      </c>
      <c r="L327" s="313">
        <f t="shared" si="78"/>
        <v>3</v>
      </c>
    </row>
    <row r="328" spans="1:12" ht="29.25" customHeight="1" thickBot="1" x14ac:dyDescent="0.25">
      <c r="A328" s="327"/>
      <c r="B328" s="353" t="s">
        <v>543</v>
      </c>
      <c r="C328" s="331"/>
      <c r="D328" s="329"/>
      <c r="E328" s="330"/>
      <c r="F328" s="330"/>
      <c r="G328" s="330">
        <v>1</v>
      </c>
      <c r="H328" s="330"/>
      <c r="I328" s="331"/>
      <c r="J328" s="329">
        <f t="shared" si="76"/>
        <v>0</v>
      </c>
      <c r="K328" s="331">
        <f t="shared" si="77"/>
        <v>1</v>
      </c>
      <c r="L328" s="332">
        <f t="shared" si="78"/>
        <v>1</v>
      </c>
    </row>
    <row r="329" spans="1:12" ht="29.25" customHeight="1" thickTop="1" thickBot="1" x14ac:dyDescent="0.25">
      <c r="A329" s="322" t="s">
        <v>644</v>
      </c>
      <c r="B329" s="323"/>
      <c r="C329" s="354"/>
      <c r="D329" s="324">
        <f t="shared" ref="D329:F329" si="84">SUM(D327:D328)</f>
        <v>0</v>
      </c>
      <c r="E329" s="324">
        <f>SUM(E327:E328)</f>
        <v>0</v>
      </c>
      <c r="F329" s="324">
        <f t="shared" si="84"/>
        <v>0</v>
      </c>
      <c r="G329" s="324">
        <f>SUM(G327:G328)</f>
        <v>4</v>
      </c>
      <c r="H329" s="324">
        <f t="shared" ref="H329" si="85">SUM(H327:H328)</f>
        <v>0</v>
      </c>
      <c r="I329" s="325">
        <f>SUM(I327:I328)</f>
        <v>0</v>
      </c>
      <c r="J329" s="324">
        <f t="shared" si="76"/>
        <v>0</v>
      </c>
      <c r="K329" s="325">
        <f t="shared" si="77"/>
        <v>4</v>
      </c>
      <c r="L329" s="326">
        <f t="shared" si="78"/>
        <v>4</v>
      </c>
    </row>
    <row r="330" spans="1:12" ht="29.25" customHeight="1" thickTop="1" thickBot="1" x14ac:dyDescent="0.25">
      <c r="A330" s="295" t="s">
        <v>621</v>
      </c>
      <c r="B330" s="355" t="s">
        <v>40</v>
      </c>
      <c r="C330" s="337" t="s">
        <v>70</v>
      </c>
      <c r="D330" s="335"/>
      <c r="E330" s="336"/>
      <c r="F330" s="336">
        <v>11</v>
      </c>
      <c r="G330" s="336">
        <v>45</v>
      </c>
      <c r="H330" s="336"/>
      <c r="I330" s="337">
        <v>1</v>
      </c>
      <c r="J330" s="335">
        <f t="shared" si="76"/>
        <v>11</v>
      </c>
      <c r="K330" s="337">
        <f t="shared" si="77"/>
        <v>46</v>
      </c>
      <c r="L330" s="338">
        <f t="shared" si="78"/>
        <v>57</v>
      </c>
    </row>
    <row r="331" spans="1:12" ht="29.25" customHeight="1" thickBot="1" x14ac:dyDescent="0.25">
      <c r="A331" s="307"/>
      <c r="B331" s="352" t="s">
        <v>41</v>
      </c>
      <c r="C331" s="299" t="s">
        <v>70</v>
      </c>
      <c r="D331" s="309"/>
      <c r="E331" s="310"/>
      <c r="F331" s="310">
        <v>3</v>
      </c>
      <c r="G331" s="310">
        <v>7</v>
      </c>
      <c r="H331" s="310"/>
      <c r="I331" s="311"/>
      <c r="J331" s="312">
        <f t="shared" si="76"/>
        <v>3</v>
      </c>
      <c r="K331" s="299">
        <f t="shared" si="77"/>
        <v>7</v>
      </c>
      <c r="L331" s="313">
        <f t="shared" si="78"/>
        <v>10</v>
      </c>
    </row>
    <row r="332" spans="1:12" ht="29.25" customHeight="1" thickBot="1" x14ac:dyDescent="0.25">
      <c r="A332" s="327"/>
      <c r="B332" s="353" t="s">
        <v>392</v>
      </c>
      <c r="C332" s="331" t="s">
        <v>70</v>
      </c>
      <c r="D332" s="329"/>
      <c r="E332" s="330"/>
      <c r="F332" s="330">
        <v>1</v>
      </c>
      <c r="G332" s="330"/>
      <c r="H332" s="330"/>
      <c r="I332" s="331"/>
      <c r="J332" s="329">
        <f t="shared" si="76"/>
        <v>1</v>
      </c>
      <c r="K332" s="331">
        <f t="shared" si="77"/>
        <v>0</v>
      </c>
      <c r="L332" s="332">
        <f t="shared" si="78"/>
        <v>1</v>
      </c>
    </row>
    <row r="333" spans="1:12" ht="29.25" customHeight="1" thickTop="1" thickBot="1" x14ac:dyDescent="0.25">
      <c r="A333" s="322" t="s">
        <v>640</v>
      </c>
      <c r="B333" s="323"/>
      <c r="C333" s="354"/>
      <c r="D333" s="324">
        <f>SUM(D330:D332)</f>
        <v>0</v>
      </c>
      <c r="E333" s="324">
        <f>SUM(E330:E332)</f>
        <v>0</v>
      </c>
      <c r="F333" s="324">
        <f t="shared" ref="F333" si="86">SUM(F330:F332)</f>
        <v>15</v>
      </c>
      <c r="G333" s="324">
        <f t="shared" ref="G333" si="87">SUM(G330:G332)</f>
        <v>52</v>
      </c>
      <c r="H333" s="324">
        <f>SUM(H330:H332)</f>
        <v>0</v>
      </c>
      <c r="I333" s="325">
        <f t="shared" ref="I333" si="88">SUM(I330:I332)</f>
        <v>1</v>
      </c>
      <c r="J333" s="324">
        <f t="shared" ref="J333" si="89">SUM(D333+F333+H333)</f>
        <v>15</v>
      </c>
      <c r="K333" s="325">
        <f t="shared" ref="K333" si="90">SUM(E333+G333+I333)</f>
        <v>53</v>
      </c>
      <c r="L333" s="326">
        <f t="shared" ref="L333" si="91">SUM(J333:K333)</f>
        <v>68</v>
      </c>
    </row>
    <row r="334" spans="1:12" ht="29.25" customHeight="1" thickTop="1" thickBot="1" x14ac:dyDescent="0.25">
      <c r="A334" s="333" t="s">
        <v>622</v>
      </c>
      <c r="B334" s="355" t="s">
        <v>558</v>
      </c>
      <c r="C334" s="337" t="s">
        <v>66</v>
      </c>
      <c r="D334" s="335"/>
      <c r="E334" s="336"/>
      <c r="F334" s="336"/>
      <c r="G334" s="336">
        <v>1</v>
      </c>
      <c r="H334" s="336"/>
      <c r="I334" s="337"/>
      <c r="J334" s="335">
        <f t="shared" si="76"/>
        <v>0</v>
      </c>
      <c r="K334" s="337">
        <f t="shared" si="77"/>
        <v>1</v>
      </c>
      <c r="L334" s="338">
        <f t="shared" si="78"/>
        <v>1</v>
      </c>
    </row>
    <row r="335" spans="1:12" ht="29.25" customHeight="1" thickBot="1" x14ac:dyDescent="0.25">
      <c r="A335" s="314"/>
      <c r="B335" s="356" t="s">
        <v>178</v>
      </c>
      <c r="C335" s="320" t="s">
        <v>71</v>
      </c>
      <c r="D335" s="316"/>
      <c r="E335" s="317"/>
      <c r="F335" s="317"/>
      <c r="G335" s="317">
        <v>1</v>
      </c>
      <c r="H335" s="317"/>
      <c r="I335" s="318"/>
      <c r="J335" s="319">
        <f t="shared" si="76"/>
        <v>0</v>
      </c>
      <c r="K335" s="320">
        <f t="shared" si="77"/>
        <v>1</v>
      </c>
      <c r="L335" s="321">
        <f t="shared" si="78"/>
        <v>1</v>
      </c>
    </row>
    <row r="336" spans="1:12" ht="29.25" customHeight="1" thickTop="1" thickBot="1" x14ac:dyDescent="0.25">
      <c r="A336" s="322" t="s">
        <v>633</v>
      </c>
      <c r="B336" s="323"/>
      <c r="C336" s="354"/>
      <c r="D336" s="324">
        <f>SUM(D334:D335)</f>
        <v>0</v>
      </c>
      <c r="E336" s="324">
        <f t="shared" ref="E336:I336" si="92">SUM(E334:E335)</f>
        <v>0</v>
      </c>
      <c r="F336" s="324">
        <f t="shared" si="92"/>
        <v>0</v>
      </c>
      <c r="G336" s="324">
        <f t="shared" si="92"/>
        <v>2</v>
      </c>
      <c r="H336" s="324">
        <f t="shared" si="92"/>
        <v>0</v>
      </c>
      <c r="I336" s="325">
        <f t="shared" si="92"/>
        <v>0</v>
      </c>
      <c r="J336" s="324">
        <f>SUM(D336+F336+H336)</f>
        <v>0</v>
      </c>
      <c r="K336" s="325">
        <f>SUM(E336+G336+I336)</f>
        <v>2</v>
      </c>
      <c r="L336" s="326">
        <f>SUM(J336:K336)</f>
        <v>2</v>
      </c>
    </row>
    <row r="337" spans="1:12" ht="29.25" customHeight="1" thickTop="1" thickBot="1" x14ac:dyDescent="0.25">
      <c r="A337" s="301" t="s">
        <v>623</v>
      </c>
      <c r="B337" s="351" t="s">
        <v>28</v>
      </c>
      <c r="C337" s="305" t="s">
        <v>71</v>
      </c>
      <c r="D337" s="303"/>
      <c r="E337" s="304"/>
      <c r="F337" s="304"/>
      <c r="G337" s="304">
        <v>2</v>
      </c>
      <c r="H337" s="304">
        <v>0</v>
      </c>
      <c r="I337" s="305">
        <v>0</v>
      </c>
      <c r="J337" s="303">
        <f t="shared" ref="J337:J338" si="93">SUM(D337+F337+H337)</f>
        <v>0</v>
      </c>
      <c r="K337" s="305">
        <f t="shared" ref="K337:K342" si="94">SUM(E337+G337+I337)</f>
        <v>2</v>
      </c>
      <c r="L337" s="306">
        <f t="shared" ref="L337" si="95">SUM(J337:K337)</f>
        <v>2</v>
      </c>
    </row>
    <row r="338" spans="1:12" ht="29.25" customHeight="1" thickBot="1" x14ac:dyDescent="0.25">
      <c r="A338" s="314"/>
      <c r="B338" s="356" t="s">
        <v>28</v>
      </c>
      <c r="C338" s="320" t="s">
        <v>131</v>
      </c>
      <c r="D338" s="316"/>
      <c r="E338" s="317"/>
      <c r="F338" s="317"/>
      <c r="G338" s="317"/>
      <c r="H338" s="317"/>
      <c r="I338" s="318">
        <v>1</v>
      </c>
      <c r="J338" s="319">
        <f t="shared" si="93"/>
        <v>0</v>
      </c>
      <c r="K338" s="320">
        <f t="shared" si="94"/>
        <v>1</v>
      </c>
      <c r="L338" s="321">
        <f>SUM(J338:K338)</f>
        <v>1</v>
      </c>
    </row>
    <row r="339" spans="1:12" ht="29.25" customHeight="1" thickTop="1" thickBot="1" x14ac:dyDescent="0.25">
      <c r="A339" s="322" t="s">
        <v>681</v>
      </c>
      <c r="B339" s="323"/>
      <c r="C339" s="354"/>
      <c r="D339" s="324">
        <f>SUM(D337:D338)</f>
        <v>0</v>
      </c>
      <c r="E339" s="324">
        <f t="shared" ref="E339:H339" si="96">SUM(E337:E338)</f>
        <v>0</v>
      </c>
      <c r="F339" s="324">
        <f t="shared" si="96"/>
        <v>0</v>
      </c>
      <c r="G339" s="324">
        <f>SUM(G337:G338)</f>
        <v>2</v>
      </c>
      <c r="H339" s="324">
        <f t="shared" si="96"/>
        <v>0</v>
      </c>
      <c r="I339" s="325">
        <f>SUM(I337:I338)</f>
        <v>1</v>
      </c>
      <c r="J339" s="324">
        <f t="shared" ref="J339:K343" si="97">SUM(D339+F339+H339)</f>
        <v>0</v>
      </c>
      <c r="K339" s="325">
        <f t="shared" si="97"/>
        <v>3</v>
      </c>
      <c r="L339" s="326">
        <f>SUM(J339:K339)</f>
        <v>3</v>
      </c>
    </row>
    <row r="340" spans="1:12" ht="29.25" customHeight="1" thickTop="1" thickBot="1" x14ac:dyDescent="0.25">
      <c r="A340" s="358" t="s">
        <v>624</v>
      </c>
      <c r="B340" s="359" t="s">
        <v>378</v>
      </c>
      <c r="C340" s="320" t="s">
        <v>70</v>
      </c>
      <c r="D340" s="319"/>
      <c r="E340" s="360"/>
      <c r="F340" s="360"/>
      <c r="G340" s="360"/>
      <c r="H340" s="360"/>
      <c r="I340" s="320">
        <v>1</v>
      </c>
      <c r="J340" s="319">
        <f t="shared" si="97"/>
        <v>0</v>
      </c>
      <c r="K340" s="320">
        <f t="shared" si="97"/>
        <v>1</v>
      </c>
      <c r="L340" s="321">
        <f>SUM(J340:K340)</f>
        <v>1</v>
      </c>
    </row>
    <row r="341" spans="1:12" ht="29.25" customHeight="1" thickTop="1" thickBot="1" x14ac:dyDescent="0.25">
      <c r="A341" s="322" t="s">
        <v>682</v>
      </c>
      <c r="B341" s="323"/>
      <c r="C341" s="354"/>
      <c r="D341" s="324">
        <f>SUM(D340)</f>
        <v>0</v>
      </c>
      <c r="E341" s="324">
        <f>SUM(E340)</f>
        <v>0</v>
      </c>
      <c r="F341" s="324">
        <f>SUM(F340)</f>
        <v>0</v>
      </c>
      <c r="G341" s="324">
        <f t="shared" ref="G341:I341" si="98">SUM(G340)</f>
        <v>0</v>
      </c>
      <c r="H341" s="324">
        <f t="shared" si="98"/>
        <v>0</v>
      </c>
      <c r="I341" s="325">
        <f t="shared" si="98"/>
        <v>1</v>
      </c>
      <c r="J341" s="324">
        <f t="shared" si="97"/>
        <v>0</v>
      </c>
      <c r="K341" s="325">
        <f t="shared" si="97"/>
        <v>1</v>
      </c>
      <c r="L341" s="326">
        <f>SUM(J341:K341)</f>
        <v>1</v>
      </c>
    </row>
    <row r="342" spans="1:12" ht="29.25" customHeight="1" thickTop="1" thickBot="1" x14ac:dyDescent="0.25">
      <c r="A342" s="361" t="s">
        <v>27</v>
      </c>
      <c r="B342" s="357" t="s">
        <v>708</v>
      </c>
      <c r="C342" s="299" t="s">
        <v>130</v>
      </c>
      <c r="D342" s="312"/>
      <c r="E342" s="298"/>
      <c r="F342" s="298"/>
      <c r="G342" s="298"/>
      <c r="H342" s="298">
        <v>1</v>
      </c>
      <c r="I342" s="299"/>
      <c r="J342" s="312">
        <f t="shared" ref="J342:J346" si="99">SUM(D342+F342+H342)</f>
        <v>1</v>
      </c>
      <c r="K342" s="299">
        <f t="shared" si="94"/>
        <v>0</v>
      </c>
      <c r="L342" s="313">
        <f t="shared" ref="L342:L346" si="100">SUM(J342:K342)</f>
        <v>1</v>
      </c>
    </row>
    <row r="343" spans="1:12" ht="29.25" customHeight="1" thickTop="1" thickBot="1" x14ac:dyDescent="0.25">
      <c r="A343" s="322" t="s">
        <v>638</v>
      </c>
      <c r="B343" s="323"/>
      <c r="C343" s="354"/>
      <c r="D343" s="324">
        <f>SUM(D342)</f>
        <v>0</v>
      </c>
      <c r="E343" s="324">
        <f t="shared" ref="E343:I343" si="101">SUM(E342)</f>
        <v>0</v>
      </c>
      <c r="F343" s="324">
        <f t="shared" si="101"/>
        <v>0</v>
      </c>
      <c r="G343" s="324">
        <f t="shared" si="101"/>
        <v>0</v>
      </c>
      <c r="H343" s="324">
        <f t="shared" si="101"/>
        <v>1</v>
      </c>
      <c r="I343" s="324">
        <f t="shared" si="101"/>
        <v>0</v>
      </c>
      <c r="J343" s="324">
        <f t="shared" si="97"/>
        <v>1</v>
      </c>
      <c r="K343" s="324">
        <f t="shared" si="97"/>
        <v>0</v>
      </c>
      <c r="L343" s="326">
        <f>SUM(J343:K343)</f>
        <v>1</v>
      </c>
    </row>
    <row r="344" spans="1:12" ht="29.25" customHeight="1" thickTop="1" thickBot="1" x14ac:dyDescent="0.25">
      <c r="A344" s="307" t="s">
        <v>769</v>
      </c>
      <c r="B344" s="352" t="s">
        <v>28</v>
      </c>
      <c r="C344" s="299"/>
      <c r="D344" s="309"/>
      <c r="E344" s="310"/>
      <c r="F344" s="310">
        <v>3</v>
      </c>
      <c r="G344" s="310"/>
      <c r="H344" s="310"/>
      <c r="I344" s="311"/>
      <c r="J344" s="312">
        <f t="shared" si="99"/>
        <v>3</v>
      </c>
      <c r="K344" s="299">
        <f>SUM(E344+G344+I344)</f>
        <v>0</v>
      </c>
      <c r="L344" s="313">
        <f t="shared" si="100"/>
        <v>3</v>
      </c>
    </row>
    <row r="345" spans="1:12" ht="29.25" customHeight="1" thickTop="1" thickBot="1" x14ac:dyDescent="0.25">
      <c r="A345" s="322" t="s">
        <v>665</v>
      </c>
      <c r="B345" s="323"/>
      <c r="C345" s="354"/>
      <c r="D345" s="324">
        <f>SUM(D344)</f>
        <v>0</v>
      </c>
      <c r="E345" s="324">
        <f>SUM(E344)</f>
        <v>0</v>
      </c>
      <c r="F345" s="324">
        <f>SUM(F344)</f>
        <v>3</v>
      </c>
      <c r="G345" s="324">
        <f t="shared" ref="G345:I357" si="102">SUM(G344)</f>
        <v>0</v>
      </c>
      <c r="H345" s="324">
        <f t="shared" si="102"/>
        <v>0</v>
      </c>
      <c r="I345" s="325">
        <f t="shared" si="102"/>
        <v>0</v>
      </c>
      <c r="J345" s="324">
        <f t="shared" si="99"/>
        <v>3</v>
      </c>
      <c r="K345" s="325">
        <f t="shared" ref="K345" si="103">SUM(E345+G345+I345)</f>
        <v>0</v>
      </c>
      <c r="L345" s="326">
        <f>SUM(J345:K345)</f>
        <v>3</v>
      </c>
    </row>
    <row r="346" spans="1:12" ht="29.25" customHeight="1" thickTop="1" thickBot="1" x14ac:dyDescent="0.25">
      <c r="A346" s="307" t="s">
        <v>605</v>
      </c>
      <c r="B346" s="352"/>
      <c r="C346" s="299"/>
      <c r="D346" s="309">
        <v>4</v>
      </c>
      <c r="E346" s="310">
        <v>2</v>
      </c>
      <c r="F346" s="310">
        <v>31</v>
      </c>
      <c r="G346" s="310">
        <v>143</v>
      </c>
      <c r="H346" s="310">
        <v>7</v>
      </c>
      <c r="I346" s="311">
        <v>47</v>
      </c>
      <c r="J346" s="312">
        <f t="shared" si="99"/>
        <v>42</v>
      </c>
      <c r="K346" s="299">
        <f t="shared" ref="K346:K347" si="104">SUM(E346+G346+I346)</f>
        <v>192</v>
      </c>
      <c r="L346" s="313">
        <f t="shared" si="100"/>
        <v>234</v>
      </c>
    </row>
    <row r="347" spans="1:12" ht="29.25" customHeight="1" thickTop="1" thickBot="1" x14ac:dyDescent="0.25">
      <c r="A347" s="322" t="s">
        <v>636</v>
      </c>
      <c r="B347" s="323"/>
      <c r="C347" s="354"/>
      <c r="D347" s="324">
        <f>SUM(D346)</f>
        <v>4</v>
      </c>
      <c r="E347" s="324">
        <f>SUM(E346)</f>
        <v>2</v>
      </c>
      <c r="F347" s="324">
        <f>SUM(F346)</f>
        <v>31</v>
      </c>
      <c r="G347" s="324">
        <f t="shared" si="102"/>
        <v>143</v>
      </c>
      <c r="H347" s="324">
        <f t="shared" si="102"/>
        <v>7</v>
      </c>
      <c r="I347" s="325">
        <f>SUM(I346)</f>
        <v>47</v>
      </c>
      <c r="J347" s="324">
        <f t="shared" ref="J347:J348" si="105">SUM(D347+F347+H347)</f>
        <v>42</v>
      </c>
      <c r="K347" s="325">
        <f t="shared" si="104"/>
        <v>192</v>
      </c>
      <c r="L347" s="326">
        <f>SUM(J347:K347)</f>
        <v>234</v>
      </c>
    </row>
    <row r="348" spans="1:12" ht="29.25" customHeight="1" thickTop="1" thickBot="1" x14ac:dyDescent="0.25">
      <c r="A348" s="307" t="s">
        <v>591</v>
      </c>
      <c r="B348" s="352"/>
      <c r="C348" s="299"/>
      <c r="D348" s="309"/>
      <c r="E348" s="310"/>
      <c r="F348" s="310"/>
      <c r="G348" s="310"/>
      <c r="H348" s="310"/>
      <c r="I348" s="311"/>
      <c r="J348" s="312">
        <f t="shared" si="105"/>
        <v>0</v>
      </c>
      <c r="K348" s="299">
        <f t="shared" ref="K348:K349" si="106">SUM(E348+G348+I348)</f>
        <v>0</v>
      </c>
      <c r="L348" s="313">
        <f t="shared" ref="L348" si="107">SUM(J348:K348)</f>
        <v>0</v>
      </c>
    </row>
    <row r="349" spans="1:12" ht="29.25" customHeight="1" thickTop="1" thickBot="1" x14ac:dyDescent="0.25">
      <c r="A349" s="322" t="s">
        <v>636</v>
      </c>
      <c r="B349" s="323"/>
      <c r="C349" s="354"/>
      <c r="D349" s="324">
        <f>SUM(D348)</f>
        <v>0</v>
      </c>
      <c r="E349" s="324">
        <f>SUM(E348)</f>
        <v>0</v>
      </c>
      <c r="F349" s="324">
        <f>SUM(F348)</f>
        <v>0</v>
      </c>
      <c r="G349" s="324">
        <f t="shared" si="102"/>
        <v>0</v>
      </c>
      <c r="H349" s="324">
        <f t="shared" si="102"/>
        <v>0</v>
      </c>
      <c r="I349" s="325">
        <f>SUM(I348)</f>
        <v>0</v>
      </c>
      <c r="J349" s="324">
        <f t="shared" ref="J349" si="108">SUM(D349+F349+H349)</f>
        <v>0</v>
      </c>
      <c r="K349" s="325">
        <f t="shared" si="106"/>
        <v>0</v>
      </c>
      <c r="L349" s="326">
        <f>SUM(J349:K349)</f>
        <v>0</v>
      </c>
    </row>
    <row r="350" spans="1:12" ht="29.25" customHeight="1" thickTop="1" thickBot="1" x14ac:dyDescent="0.25">
      <c r="A350" s="307" t="s">
        <v>770</v>
      </c>
      <c r="B350" s="352"/>
      <c r="C350" s="299"/>
      <c r="D350" s="309"/>
      <c r="E350" s="310"/>
      <c r="F350" s="310"/>
      <c r="G350" s="310"/>
      <c r="H350" s="310"/>
      <c r="I350" s="311"/>
      <c r="J350" s="312">
        <f t="shared" ref="J350:J351" si="109">SUM(D350+F350+H350)</f>
        <v>0</v>
      </c>
      <c r="K350" s="299">
        <f t="shared" ref="K350:K351" si="110">SUM(E350+G350+I350)</f>
        <v>0</v>
      </c>
      <c r="L350" s="313">
        <f t="shared" ref="L350" si="111">SUM(J350:K350)</f>
        <v>0</v>
      </c>
    </row>
    <row r="351" spans="1:12" ht="29.25" customHeight="1" thickTop="1" thickBot="1" x14ac:dyDescent="0.25">
      <c r="A351" s="322" t="s">
        <v>636</v>
      </c>
      <c r="B351" s="323"/>
      <c r="C351" s="354"/>
      <c r="D351" s="324">
        <f>SUM(D350)</f>
        <v>0</v>
      </c>
      <c r="E351" s="324">
        <f>SUM(E350)</f>
        <v>0</v>
      </c>
      <c r="F351" s="324">
        <f>SUM(F350)</f>
        <v>0</v>
      </c>
      <c r="G351" s="324">
        <f t="shared" si="102"/>
        <v>0</v>
      </c>
      <c r="H351" s="324">
        <f t="shared" si="102"/>
        <v>0</v>
      </c>
      <c r="I351" s="325">
        <f>SUM(I350)</f>
        <v>0</v>
      </c>
      <c r="J351" s="324">
        <f t="shared" si="109"/>
        <v>0</v>
      </c>
      <c r="K351" s="325">
        <f t="shared" si="110"/>
        <v>0</v>
      </c>
      <c r="L351" s="326">
        <f>SUM(J351:K351)</f>
        <v>0</v>
      </c>
    </row>
    <row r="352" spans="1:12" ht="29.25" customHeight="1" thickTop="1" thickBot="1" x14ac:dyDescent="0.25">
      <c r="A352" s="307" t="s">
        <v>608</v>
      </c>
      <c r="B352" s="352"/>
      <c r="C352" s="299"/>
      <c r="D352" s="309"/>
      <c r="E352" s="310"/>
      <c r="F352" s="310"/>
      <c r="G352" s="310"/>
      <c r="H352" s="310"/>
      <c r="I352" s="311"/>
      <c r="J352" s="312">
        <f t="shared" ref="J352:J353" si="112">SUM(D352+F352+H352)</f>
        <v>0</v>
      </c>
      <c r="K352" s="299">
        <f t="shared" ref="K352:K353" si="113">SUM(E352+G352+I352)</f>
        <v>0</v>
      </c>
      <c r="L352" s="313">
        <f t="shared" ref="L352" si="114">SUM(J352:K352)</f>
        <v>0</v>
      </c>
    </row>
    <row r="353" spans="1:12" ht="29.25" customHeight="1" thickTop="1" thickBot="1" x14ac:dyDescent="0.25">
      <c r="A353" s="322" t="s">
        <v>636</v>
      </c>
      <c r="B353" s="323"/>
      <c r="C353" s="354"/>
      <c r="D353" s="324">
        <f>SUM(D352)</f>
        <v>0</v>
      </c>
      <c r="E353" s="324">
        <f>SUM(E352)</f>
        <v>0</v>
      </c>
      <c r="F353" s="324">
        <f>SUM(F352)</f>
        <v>0</v>
      </c>
      <c r="G353" s="324">
        <f t="shared" si="102"/>
        <v>0</v>
      </c>
      <c r="H353" s="324">
        <f t="shared" si="102"/>
        <v>0</v>
      </c>
      <c r="I353" s="325">
        <f>SUM(I352)</f>
        <v>0</v>
      </c>
      <c r="J353" s="324">
        <f t="shared" si="112"/>
        <v>0</v>
      </c>
      <c r="K353" s="325">
        <f t="shared" si="113"/>
        <v>0</v>
      </c>
      <c r="L353" s="326">
        <f>SUM(J353:K353)</f>
        <v>0</v>
      </c>
    </row>
    <row r="354" spans="1:12" ht="29.25" customHeight="1" thickTop="1" thickBot="1" x14ac:dyDescent="0.25">
      <c r="A354" s="307" t="s">
        <v>767</v>
      </c>
      <c r="B354" s="352"/>
      <c r="C354" s="299"/>
      <c r="D354" s="309"/>
      <c r="E354" s="310"/>
      <c r="F354" s="310"/>
      <c r="G354" s="310"/>
      <c r="H354" s="310"/>
      <c r="I354" s="311"/>
      <c r="J354" s="312">
        <f t="shared" ref="J354:J355" si="115">SUM(D354+F354+H354)</f>
        <v>0</v>
      </c>
      <c r="K354" s="299">
        <f t="shared" ref="K354:K355" si="116">SUM(E354+G354+I354)</f>
        <v>0</v>
      </c>
      <c r="L354" s="313">
        <f t="shared" ref="L354" si="117">SUM(J354:K354)</f>
        <v>0</v>
      </c>
    </row>
    <row r="355" spans="1:12" ht="29.25" customHeight="1" thickTop="1" thickBot="1" x14ac:dyDescent="0.25">
      <c r="A355" s="322" t="s">
        <v>636</v>
      </c>
      <c r="B355" s="323"/>
      <c r="C355" s="354"/>
      <c r="D355" s="324">
        <f>SUM(D354)</f>
        <v>0</v>
      </c>
      <c r="E355" s="324">
        <f>SUM(E354)</f>
        <v>0</v>
      </c>
      <c r="F355" s="324">
        <f>SUM(F354)</f>
        <v>0</v>
      </c>
      <c r="G355" s="324">
        <f t="shared" si="102"/>
        <v>0</v>
      </c>
      <c r="H355" s="324">
        <f t="shared" si="102"/>
        <v>0</v>
      </c>
      <c r="I355" s="325">
        <f>SUM(I354)</f>
        <v>0</v>
      </c>
      <c r="J355" s="324">
        <f t="shared" si="115"/>
        <v>0</v>
      </c>
      <c r="K355" s="325">
        <f t="shared" si="116"/>
        <v>0</v>
      </c>
      <c r="L355" s="326">
        <f>SUM(J355:K355)</f>
        <v>0</v>
      </c>
    </row>
    <row r="356" spans="1:12" ht="29.25" customHeight="1" thickTop="1" thickBot="1" x14ac:dyDescent="0.25">
      <c r="A356" s="307" t="s">
        <v>577</v>
      </c>
      <c r="B356" s="352"/>
      <c r="C356" s="299"/>
      <c r="D356" s="309"/>
      <c r="E356" s="310"/>
      <c r="F356" s="310"/>
      <c r="G356" s="310"/>
      <c r="H356" s="310"/>
      <c r="I356" s="311"/>
      <c r="J356" s="312">
        <f t="shared" ref="J356:J359" si="118">SUM(D356+F356+H356)</f>
        <v>0</v>
      </c>
      <c r="K356" s="299">
        <f t="shared" ref="K356:K359" si="119">SUM(E356+G356+I356)</f>
        <v>0</v>
      </c>
      <c r="L356" s="313">
        <f t="shared" ref="L356" si="120">SUM(J356:K356)</f>
        <v>0</v>
      </c>
    </row>
    <row r="357" spans="1:12" ht="29.25" customHeight="1" thickTop="1" thickBot="1" x14ac:dyDescent="0.25">
      <c r="A357" s="322" t="s">
        <v>636</v>
      </c>
      <c r="B357" s="323"/>
      <c r="C357" s="354"/>
      <c r="D357" s="324">
        <f>SUM(D356)</f>
        <v>0</v>
      </c>
      <c r="E357" s="324">
        <f>SUM(E356)</f>
        <v>0</v>
      </c>
      <c r="F357" s="324">
        <f>SUM(F356)</f>
        <v>0</v>
      </c>
      <c r="G357" s="324">
        <f t="shared" si="102"/>
        <v>0</v>
      </c>
      <c r="H357" s="324">
        <f t="shared" si="102"/>
        <v>0</v>
      </c>
      <c r="I357" s="325">
        <f>SUM(I356)</f>
        <v>0</v>
      </c>
      <c r="J357" s="324">
        <f t="shared" si="118"/>
        <v>0</v>
      </c>
      <c r="K357" s="325">
        <f t="shared" si="119"/>
        <v>0</v>
      </c>
      <c r="L357" s="326">
        <f>SUM(J357:K357)</f>
        <v>0</v>
      </c>
    </row>
    <row r="358" spans="1:12" ht="29.25" customHeight="1" thickTop="1" thickBot="1" x14ac:dyDescent="0.25">
      <c r="A358" s="307" t="s">
        <v>771</v>
      </c>
      <c r="B358" s="352"/>
      <c r="C358" s="299"/>
      <c r="D358" s="309"/>
      <c r="E358" s="310"/>
      <c r="F358" s="310"/>
      <c r="G358" s="310"/>
      <c r="H358" s="310"/>
      <c r="I358" s="311"/>
      <c r="J358" s="312">
        <f t="shared" si="118"/>
        <v>0</v>
      </c>
      <c r="K358" s="299">
        <f t="shared" si="119"/>
        <v>0</v>
      </c>
      <c r="L358" s="313">
        <f t="shared" ref="L358" si="121">SUM(J358:K358)</f>
        <v>0</v>
      </c>
    </row>
    <row r="359" spans="1:12" ht="29.25" customHeight="1" thickTop="1" thickBot="1" x14ac:dyDescent="0.25">
      <c r="A359" s="322" t="s">
        <v>636</v>
      </c>
      <c r="B359" s="323"/>
      <c r="C359" s="354"/>
      <c r="D359" s="324">
        <f>SUM(D358)</f>
        <v>0</v>
      </c>
      <c r="E359" s="324">
        <f>SUM(E358)</f>
        <v>0</v>
      </c>
      <c r="F359" s="324">
        <f>SUM(F358)</f>
        <v>0</v>
      </c>
      <c r="G359" s="324">
        <f t="shared" ref="G359:H359" si="122">SUM(G358)</f>
        <v>0</v>
      </c>
      <c r="H359" s="324">
        <f t="shared" si="122"/>
        <v>0</v>
      </c>
      <c r="I359" s="325">
        <f>SUM(I358)</f>
        <v>0</v>
      </c>
      <c r="J359" s="324">
        <f t="shared" si="118"/>
        <v>0</v>
      </c>
      <c r="K359" s="325">
        <f t="shared" si="119"/>
        <v>0</v>
      </c>
      <c r="L359" s="326">
        <f>SUM(J359:K359)</f>
        <v>0</v>
      </c>
    </row>
    <row r="360" spans="1:12" ht="29.25" customHeight="1" thickTop="1" thickBot="1" x14ac:dyDescent="0.25">
      <c r="A360" s="307" t="s">
        <v>772</v>
      </c>
      <c r="B360" s="352"/>
      <c r="C360" s="299"/>
      <c r="D360" s="309"/>
      <c r="E360" s="310"/>
      <c r="F360" s="310"/>
      <c r="G360" s="310"/>
      <c r="H360" s="310"/>
      <c r="I360" s="311"/>
      <c r="J360" s="312">
        <f t="shared" ref="J360:J361" si="123">SUM(D360+F360+H360)</f>
        <v>0</v>
      </c>
      <c r="K360" s="299">
        <f t="shared" ref="K360:K361" si="124">SUM(E360+G360+I360)</f>
        <v>0</v>
      </c>
      <c r="L360" s="313">
        <f t="shared" ref="L360" si="125">SUM(J360:K360)</f>
        <v>0</v>
      </c>
    </row>
    <row r="361" spans="1:12" ht="29.25" customHeight="1" thickTop="1" thickBot="1" x14ac:dyDescent="0.25">
      <c r="A361" s="322" t="s">
        <v>636</v>
      </c>
      <c r="B361" s="323"/>
      <c r="C361" s="354"/>
      <c r="D361" s="324">
        <f>SUM(D360)</f>
        <v>0</v>
      </c>
      <c r="E361" s="324">
        <f>SUM(E360)</f>
        <v>0</v>
      </c>
      <c r="F361" s="324">
        <f>SUM(F360)</f>
        <v>0</v>
      </c>
      <c r="G361" s="324">
        <f t="shared" ref="G361:H361" si="126">SUM(G360)</f>
        <v>0</v>
      </c>
      <c r="H361" s="324">
        <f t="shared" si="126"/>
        <v>0</v>
      </c>
      <c r="I361" s="325">
        <f>SUM(I360)</f>
        <v>0</v>
      </c>
      <c r="J361" s="324">
        <f t="shared" si="123"/>
        <v>0</v>
      </c>
      <c r="K361" s="325">
        <f t="shared" si="124"/>
        <v>0</v>
      </c>
      <c r="L361" s="326">
        <f>SUM(J361:K361)</f>
        <v>0</v>
      </c>
    </row>
    <row r="362" spans="1:12" ht="46.5" customHeight="1" thickTop="1" thickBot="1" x14ac:dyDescent="0.25">
      <c r="A362" s="362" t="s">
        <v>117</v>
      </c>
      <c r="B362" s="363"/>
      <c r="C362" s="364"/>
      <c r="D362" s="362">
        <f>SUM(D321+D326+D329+D333+D336+D339+D341+D343+D345+D347)</f>
        <v>4</v>
      </c>
      <c r="E362" s="362">
        <f t="shared" ref="E362:I362" si="127">SUM(E321+E326+E329+E333+E336+E339+E341+E343+E345+E347)</f>
        <v>2</v>
      </c>
      <c r="F362" s="362">
        <f t="shared" si="127"/>
        <v>56</v>
      </c>
      <c r="G362" s="362">
        <f t="shared" si="127"/>
        <v>214</v>
      </c>
      <c r="H362" s="362">
        <f>SUM(H321+H326+H329+H333+H336+H339+H341+H343+H345+H347)</f>
        <v>13</v>
      </c>
      <c r="I362" s="362">
        <f t="shared" si="127"/>
        <v>54</v>
      </c>
      <c r="J362" s="362">
        <f>SUM(D362+F362+H362)</f>
        <v>73</v>
      </c>
      <c r="K362" s="362">
        <f>SUM(E362+G362+I362)</f>
        <v>270</v>
      </c>
      <c r="L362" s="362">
        <f>SUM(J362:K362)</f>
        <v>343</v>
      </c>
    </row>
    <row r="363" spans="1:12" ht="29.25" customHeight="1" thickTop="1" x14ac:dyDescent="0.2"/>
    <row r="367" spans="1:12" ht="29.25" customHeight="1" thickBot="1" x14ac:dyDescent="0.25"/>
    <row r="368" spans="1:12" ht="29.25" customHeight="1" thickTop="1" thickBot="1" x14ac:dyDescent="0.25">
      <c r="C368" s="449" t="s">
        <v>773</v>
      </c>
      <c r="D368" s="450"/>
      <c r="E368" s="450"/>
      <c r="F368" s="450"/>
      <c r="G368" s="451"/>
    </row>
    <row r="369" spans="3:7" ht="29.25" customHeight="1" thickTop="1" thickBot="1" x14ac:dyDescent="0.25">
      <c r="C369" s="449" t="s">
        <v>774</v>
      </c>
      <c r="D369" s="450"/>
      <c r="E369" s="450"/>
      <c r="F369" s="450"/>
      <c r="G369" s="451"/>
    </row>
    <row r="370" spans="3:7" ht="29.25" customHeight="1" thickTop="1" thickBot="1" x14ac:dyDescent="0.25"/>
    <row r="371" spans="3:7" ht="29.25" customHeight="1" thickTop="1" thickBot="1" x14ac:dyDescent="0.25">
      <c r="C371" s="365" t="s">
        <v>775</v>
      </c>
      <c r="D371" s="365" t="s">
        <v>776</v>
      </c>
      <c r="E371" s="365" t="s">
        <v>777</v>
      </c>
      <c r="F371" s="365" t="s">
        <v>778</v>
      </c>
      <c r="G371" s="365" t="s">
        <v>779</v>
      </c>
    </row>
    <row r="372" spans="3:7" ht="29.25" customHeight="1" thickTop="1" x14ac:dyDescent="0.2">
      <c r="C372" s="366" t="s">
        <v>780</v>
      </c>
      <c r="D372" s="367" t="s">
        <v>48</v>
      </c>
      <c r="E372" s="367">
        <v>3</v>
      </c>
      <c r="F372" s="367">
        <v>4</v>
      </c>
      <c r="G372" s="368">
        <v>7</v>
      </c>
    </row>
    <row r="373" spans="3:7" ht="29.25" customHeight="1" x14ac:dyDescent="0.2">
      <c r="C373" s="369" t="s">
        <v>781</v>
      </c>
      <c r="D373" s="370" t="s">
        <v>48</v>
      </c>
      <c r="E373" s="370">
        <v>11</v>
      </c>
      <c r="F373" s="370">
        <v>5</v>
      </c>
      <c r="G373" s="371">
        <v>16</v>
      </c>
    </row>
    <row r="374" spans="3:7" ht="29.25" customHeight="1" x14ac:dyDescent="0.2">
      <c r="C374" s="369" t="s">
        <v>782</v>
      </c>
      <c r="D374" s="370" t="s">
        <v>48</v>
      </c>
      <c r="E374" s="370">
        <v>2</v>
      </c>
      <c r="F374" s="370" t="s">
        <v>48</v>
      </c>
      <c r="G374" s="371">
        <v>2</v>
      </c>
    </row>
    <row r="375" spans="3:7" ht="29.25" customHeight="1" x14ac:dyDescent="0.2">
      <c r="C375" s="369" t="s">
        <v>783</v>
      </c>
      <c r="D375" s="370">
        <v>1</v>
      </c>
      <c r="E375" s="370">
        <v>7</v>
      </c>
      <c r="F375" s="370">
        <v>3</v>
      </c>
      <c r="G375" s="371">
        <v>11</v>
      </c>
    </row>
    <row r="376" spans="3:7" ht="29.25" customHeight="1" x14ac:dyDescent="0.2">
      <c r="C376" s="369" t="s">
        <v>784</v>
      </c>
      <c r="D376" s="370" t="s">
        <v>48</v>
      </c>
      <c r="E376" s="370">
        <v>1</v>
      </c>
      <c r="F376" s="370" t="s">
        <v>48</v>
      </c>
      <c r="G376" s="371">
        <v>1</v>
      </c>
    </row>
    <row r="377" spans="3:7" ht="29.25" customHeight="1" x14ac:dyDescent="0.2">
      <c r="C377" s="369" t="s">
        <v>785</v>
      </c>
      <c r="D377" s="370" t="s">
        <v>48</v>
      </c>
      <c r="E377" s="370">
        <v>40</v>
      </c>
      <c r="F377" s="370">
        <v>13</v>
      </c>
      <c r="G377" s="371">
        <v>53</v>
      </c>
    </row>
    <row r="378" spans="3:7" ht="29.25" customHeight="1" x14ac:dyDescent="0.2">
      <c r="C378" s="369" t="s">
        <v>786</v>
      </c>
      <c r="D378" s="370">
        <v>71</v>
      </c>
      <c r="E378" s="370">
        <v>243</v>
      </c>
      <c r="F378" s="370">
        <v>80</v>
      </c>
      <c r="G378" s="371">
        <v>394</v>
      </c>
    </row>
    <row r="379" spans="3:7" ht="29.25" customHeight="1" x14ac:dyDescent="0.2">
      <c r="C379" s="369" t="s">
        <v>787</v>
      </c>
      <c r="D379" s="370">
        <v>96</v>
      </c>
      <c r="E379" s="370">
        <v>166</v>
      </c>
      <c r="F379" s="370">
        <v>39</v>
      </c>
      <c r="G379" s="371">
        <v>301</v>
      </c>
    </row>
    <row r="380" spans="3:7" ht="29.25" customHeight="1" x14ac:dyDescent="0.2">
      <c r="C380" s="369" t="s">
        <v>788</v>
      </c>
      <c r="D380" s="370" t="s">
        <v>48</v>
      </c>
      <c r="E380" s="370">
        <v>271</v>
      </c>
      <c r="F380" s="370">
        <v>106</v>
      </c>
      <c r="G380" s="371">
        <v>377</v>
      </c>
    </row>
    <row r="381" spans="3:7" ht="29.25" customHeight="1" x14ac:dyDescent="0.2">
      <c r="C381" s="369" t="s">
        <v>789</v>
      </c>
      <c r="D381" s="370">
        <v>11</v>
      </c>
      <c r="E381" s="370">
        <v>208</v>
      </c>
      <c r="F381" s="370">
        <v>58</v>
      </c>
      <c r="G381" s="371">
        <v>277</v>
      </c>
    </row>
    <row r="382" spans="3:7" ht="29.25" customHeight="1" x14ac:dyDescent="0.2">
      <c r="C382" s="369" t="s">
        <v>790</v>
      </c>
      <c r="D382" s="370" t="s">
        <v>48</v>
      </c>
      <c r="E382" s="370">
        <v>7</v>
      </c>
      <c r="F382" s="370">
        <v>1</v>
      </c>
      <c r="G382" s="371">
        <v>8</v>
      </c>
    </row>
    <row r="383" spans="3:7" ht="29.25" customHeight="1" x14ac:dyDescent="0.2">
      <c r="C383" s="369" t="s">
        <v>791</v>
      </c>
      <c r="D383" s="370" t="s">
        <v>48</v>
      </c>
      <c r="E383" s="370">
        <v>5</v>
      </c>
      <c r="F383" s="370">
        <v>3</v>
      </c>
      <c r="G383" s="371">
        <v>8</v>
      </c>
    </row>
    <row r="384" spans="3:7" ht="29.25" customHeight="1" x14ac:dyDescent="0.2">
      <c r="C384" s="369" t="s">
        <v>792</v>
      </c>
      <c r="D384" s="370" t="s">
        <v>48</v>
      </c>
      <c r="E384" s="370">
        <v>66</v>
      </c>
      <c r="F384" s="370">
        <v>1</v>
      </c>
      <c r="G384" s="371">
        <v>67</v>
      </c>
    </row>
    <row r="385" spans="3:7" ht="29.25" customHeight="1" x14ac:dyDescent="0.2">
      <c r="C385" s="372" t="s">
        <v>793</v>
      </c>
      <c r="D385" s="370" t="s">
        <v>48</v>
      </c>
      <c r="E385" s="370">
        <v>3</v>
      </c>
      <c r="F385" s="370" t="s">
        <v>48</v>
      </c>
      <c r="G385" s="371">
        <v>3</v>
      </c>
    </row>
    <row r="386" spans="3:7" ht="29.25" customHeight="1" x14ac:dyDescent="0.2">
      <c r="C386" s="369" t="s">
        <v>794</v>
      </c>
      <c r="D386" s="370" t="s">
        <v>48</v>
      </c>
      <c r="E386" s="370" t="s">
        <v>48</v>
      </c>
      <c r="F386" s="370">
        <v>1</v>
      </c>
      <c r="G386" s="371">
        <v>1</v>
      </c>
    </row>
    <row r="387" spans="3:7" ht="29.25" customHeight="1" x14ac:dyDescent="0.2">
      <c r="C387" s="369" t="s">
        <v>795</v>
      </c>
      <c r="D387" s="370" t="s">
        <v>48</v>
      </c>
      <c r="E387" s="370">
        <v>1</v>
      </c>
      <c r="F387" s="370" t="s">
        <v>48</v>
      </c>
      <c r="G387" s="371">
        <v>1</v>
      </c>
    </row>
    <row r="388" spans="3:7" ht="29.25" customHeight="1" thickBot="1" x14ac:dyDescent="0.25">
      <c r="C388" s="373" t="s">
        <v>796</v>
      </c>
      <c r="D388" s="374" t="s">
        <v>48</v>
      </c>
      <c r="E388" s="374">
        <v>2</v>
      </c>
      <c r="F388" s="374">
        <v>1</v>
      </c>
      <c r="G388" s="375">
        <v>3</v>
      </c>
    </row>
    <row r="389" spans="3:7" ht="29.25" customHeight="1" thickTop="1" thickBot="1" x14ac:dyDescent="0.25">
      <c r="C389" s="365" t="s">
        <v>797</v>
      </c>
      <c r="D389" s="365">
        <v>179</v>
      </c>
      <c r="E389" s="365">
        <v>1036</v>
      </c>
      <c r="F389" s="365">
        <v>315</v>
      </c>
      <c r="G389" s="365">
        <v>1530</v>
      </c>
    </row>
    <row r="390" spans="3:7" ht="29.25" customHeight="1" thickTop="1" x14ac:dyDescent="0.2"/>
  </sheetData>
  <mergeCells count="18">
    <mergeCell ref="C368:G368"/>
    <mergeCell ref="C369:G369"/>
    <mergeCell ref="F313:G313"/>
    <mergeCell ref="H313:I313"/>
    <mergeCell ref="J313:L313"/>
    <mergeCell ref="C313:C314"/>
    <mergeCell ref="A3:F3"/>
    <mergeCell ref="A313:A314"/>
    <mergeCell ref="B313:B314"/>
    <mergeCell ref="D313:E313"/>
    <mergeCell ref="A312:L312"/>
    <mergeCell ref="C8:D8"/>
    <mergeCell ref="A7:K7"/>
    <mergeCell ref="E8:F8"/>
    <mergeCell ref="G8:H8"/>
    <mergeCell ref="I8:K8"/>
    <mergeCell ref="A8:A9"/>
    <mergeCell ref="B8:B9"/>
  </mergeCells>
  <printOptions horizontalCentered="1" verticalCentered="1"/>
  <pageMargins left="0.7" right="0.7" top="0.75" bottom="0.75" header="0.3" footer="0.3"/>
  <pageSetup paperSize="9" scale="10" orientation="portrait" r:id="rId1"/>
  <ignoredErrors>
    <ignoredError sqref="K17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13208-5352-4122-A8D8-7934A913EA30}">
  <sheetPr>
    <tabColor rgb="FF00B050"/>
  </sheetPr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  <pageSetUpPr fitToPage="1"/>
  </sheetPr>
  <dimension ref="A2:P286"/>
  <sheetViews>
    <sheetView rightToLeft="1" zoomScale="50" zoomScaleNormal="50" workbookViewId="0">
      <selection activeCell="A2" sqref="A2"/>
    </sheetView>
  </sheetViews>
  <sheetFormatPr defaultColWidth="9.25" defaultRowHeight="27" customHeight="1" x14ac:dyDescent="0.2"/>
  <cols>
    <col min="1" max="1" width="58.625" style="17" customWidth="1"/>
    <col min="2" max="2" width="75.25" style="17" customWidth="1"/>
    <col min="3" max="3" width="18.75" style="17" customWidth="1"/>
    <col min="4" max="11" width="12.375" style="17" customWidth="1"/>
    <col min="12" max="12" width="12" style="17" customWidth="1"/>
    <col min="13" max="14" width="8.875" style="17" customWidth="1"/>
    <col min="15" max="15" width="11.25" style="17" customWidth="1"/>
    <col min="16" max="16384" width="9.25" style="17"/>
  </cols>
  <sheetData>
    <row r="2" spans="1:16" ht="45" customHeight="1" x14ac:dyDescent="0.2">
      <c r="B2" s="383" t="s">
        <v>17</v>
      </c>
      <c r="C2" s="383"/>
      <c r="D2" s="383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spans="1:16" ht="27" customHeight="1" x14ac:dyDescent="0.2">
      <c r="D3" s="18"/>
      <c r="E3" s="18"/>
      <c r="F3" s="18"/>
    </row>
    <row r="4" spans="1:16" ht="27" customHeight="1" x14ac:dyDescent="0.2">
      <c r="D4" s="18"/>
      <c r="E4" s="18"/>
      <c r="F4" s="18"/>
    </row>
    <row r="6" spans="1:16" ht="27" customHeight="1" thickBot="1" x14ac:dyDescent="0.25"/>
    <row r="7" spans="1:16" ht="47.25" customHeight="1" thickTop="1" thickBot="1" x14ac:dyDescent="0.25">
      <c r="A7" s="452" t="s">
        <v>25</v>
      </c>
      <c r="B7" s="452"/>
      <c r="C7" s="452"/>
      <c r="D7" s="452"/>
      <c r="E7" s="452"/>
      <c r="F7" s="452"/>
      <c r="G7" s="452"/>
      <c r="H7" s="452"/>
      <c r="I7" s="452"/>
      <c r="J7" s="452"/>
      <c r="K7" s="452"/>
    </row>
    <row r="8" spans="1:16" ht="27" customHeight="1" thickTop="1" thickBot="1" x14ac:dyDescent="0.25">
      <c r="A8" s="376" t="s">
        <v>1</v>
      </c>
      <c r="B8" s="376" t="s">
        <v>16</v>
      </c>
      <c r="C8" s="376" t="s">
        <v>139</v>
      </c>
      <c r="D8" s="376"/>
      <c r="E8" s="376" t="s">
        <v>140</v>
      </c>
      <c r="F8" s="376"/>
      <c r="G8" s="376" t="s">
        <v>141</v>
      </c>
      <c r="H8" s="376"/>
      <c r="I8" s="376" t="s">
        <v>12</v>
      </c>
      <c r="J8" s="376"/>
      <c r="K8" s="376"/>
    </row>
    <row r="9" spans="1:16" ht="27" customHeight="1" thickTop="1" thickBot="1" x14ac:dyDescent="0.25">
      <c r="A9" s="376"/>
      <c r="B9" s="376"/>
      <c r="C9" s="43" t="s">
        <v>7</v>
      </c>
      <c r="D9" s="43" t="s">
        <v>5</v>
      </c>
      <c r="E9" s="43" t="s">
        <v>7</v>
      </c>
      <c r="F9" s="43" t="s">
        <v>5</v>
      </c>
      <c r="G9" s="43" t="s">
        <v>7</v>
      </c>
      <c r="H9" s="43" t="s">
        <v>5</v>
      </c>
      <c r="I9" s="43" t="s">
        <v>7</v>
      </c>
      <c r="J9" s="43" t="s">
        <v>5</v>
      </c>
      <c r="K9" s="44" t="s">
        <v>13</v>
      </c>
    </row>
    <row r="10" spans="1:16" ht="27" customHeight="1" thickTop="1" thickBot="1" x14ac:dyDescent="0.25">
      <c r="A10" s="126" t="s">
        <v>566</v>
      </c>
      <c r="B10" s="71" t="s">
        <v>142</v>
      </c>
      <c r="C10" s="51">
        <v>59</v>
      </c>
      <c r="D10" s="7">
        <v>16</v>
      </c>
      <c r="E10" s="7"/>
      <c r="F10" s="7"/>
      <c r="G10" s="7"/>
      <c r="H10" s="36"/>
      <c r="I10" s="51">
        <f>SUM(C10+E10+G10)</f>
        <v>59</v>
      </c>
      <c r="J10" s="36">
        <f>SUM(D10+F10+H10)</f>
        <v>16</v>
      </c>
      <c r="K10" s="166">
        <f>SUM(I10:J10)</f>
        <v>75</v>
      </c>
    </row>
    <row r="11" spans="1:16" ht="27" customHeight="1" thickBot="1" x14ac:dyDescent="0.25">
      <c r="A11" s="127"/>
      <c r="B11" s="72" t="s">
        <v>143</v>
      </c>
      <c r="C11" s="52">
        <v>1</v>
      </c>
      <c r="D11" s="27">
        <v>1</v>
      </c>
      <c r="E11" s="27"/>
      <c r="F11" s="27"/>
      <c r="G11" s="27"/>
      <c r="H11" s="38"/>
      <c r="I11" s="52">
        <f t="shared" ref="I11:I30" si="0">SUM(C11+E11+G11)</f>
        <v>1</v>
      </c>
      <c r="J11" s="38">
        <f t="shared" ref="J11:J30" si="1">SUM(D11+F11+H11)</f>
        <v>1</v>
      </c>
      <c r="K11" s="167">
        <f t="shared" ref="K11:K30" si="2">SUM(I11:J11)</f>
        <v>2</v>
      </c>
    </row>
    <row r="12" spans="1:16" ht="27" customHeight="1" thickBot="1" x14ac:dyDescent="0.25">
      <c r="A12" s="128"/>
      <c r="B12" s="73" t="s">
        <v>144</v>
      </c>
      <c r="C12" s="53">
        <v>1</v>
      </c>
      <c r="D12" s="11"/>
      <c r="E12" s="11"/>
      <c r="F12" s="11"/>
      <c r="G12" s="11"/>
      <c r="H12" s="40"/>
      <c r="I12" s="58">
        <f t="shared" si="0"/>
        <v>1</v>
      </c>
      <c r="J12" s="3">
        <f t="shared" si="1"/>
        <v>0</v>
      </c>
      <c r="K12" s="168">
        <f t="shared" si="2"/>
        <v>1</v>
      </c>
    </row>
    <row r="13" spans="1:16" ht="27" customHeight="1" thickBot="1" x14ac:dyDescent="0.25">
      <c r="A13" s="127"/>
      <c r="B13" s="72" t="s">
        <v>147</v>
      </c>
      <c r="C13" s="52"/>
      <c r="D13" s="27"/>
      <c r="E13" s="27">
        <v>5</v>
      </c>
      <c r="F13" s="27"/>
      <c r="G13" s="27">
        <v>1</v>
      </c>
      <c r="H13" s="38">
        <v>1</v>
      </c>
      <c r="I13" s="52">
        <f>SUM(C13+E13+G13)</f>
        <v>6</v>
      </c>
      <c r="J13" s="38">
        <f t="shared" si="1"/>
        <v>1</v>
      </c>
      <c r="K13" s="167">
        <f t="shared" si="2"/>
        <v>7</v>
      </c>
    </row>
    <row r="14" spans="1:16" ht="27" customHeight="1" thickBot="1" x14ac:dyDescent="0.25">
      <c r="A14" s="128"/>
      <c r="B14" s="73" t="s">
        <v>29</v>
      </c>
      <c r="C14" s="53"/>
      <c r="D14" s="11">
        <v>1</v>
      </c>
      <c r="E14" s="11">
        <v>2</v>
      </c>
      <c r="F14" s="11">
        <v>1</v>
      </c>
      <c r="G14" s="11"/>
      <c r="H14" s="40"/>
      <c r="I14" s="58">
        <f t="shared" si="0"/>
        <v>2</v>
      </c>
      <c r="J14" s="3">
        <f t="shared" si="1"/>
        <v>2</v>
      </c>
      <c r="K14" s="168">
        <f t="shared" si="2"/>
        <v>4</v>
      </c>
    </row>
    <row r="15" spans="1:16" ht="27" customHeight="1" thickBot="1" x14ac:dyDescent="0.25">
      <c r="A15" s="127"/>
      <c r="B15" s="72" t="s">
        <v>59</v>
      </c>
      <c r="C15" s="52"/>
      <c r="D15" s="27"/>
      <c r="E15" s="27">
        <v>2</v>
      </c>
      <c r="F15" s="27"/>
      <c r="G15" s="27">
        <v>1</v>
      </c>
      <c r="H15" s="38"/>
      <c r="I15" s="52">
        <f t="shared" si="0"/>
        <v>3</v>
      </c>
      <c r="J15" s="38">
        <f>SUM(D15+F15+H15)</f>
        <v>0</v>
      </c>
      <c r="K15" s="167">
        <f t="shared" si="2"/>
        <v>3</v>
      </c>
    </row>
    <row r="16" spans="1:16" ht="27" customHeight="1" thickBot="1" x14ac:dyDescent="0.25">
      <c r="A16" s="128"/>
      <c r="B16" s="73" t="s">
        <v>145</v>
      </c>
      <c r="C16" s="53"/>
      <c r="D16" s="11"/>
      <c r="E16" s="11">
        <v>5</v>
      </c>
      <c r="F16" s="11"/>
      <c r="G16" s="11">
        <v>1</v>
      </c>
      <c r="H16" s="40"/>
      <c r="I16" s="58">
        <f t="shared" si="0"/>
        <v>6</v>
      </c>
      <c r="J16" s="3">
        <f t="shared" si="1"/>
        <v>0</v>
      </c>
      <c r="K16" s="168">
        <f t="shared" si="2"/>
        <v>6</v>
      </c>
    </row>
    <row r="17" spans="1:11" ht="27" customHeight="1" thickBot="1" x14ac:dyDescent="0.25">
      <c r="A17" s="127"/>
      <c r="B17" s="72" t="s">
        <v>64</v>
      </c>
      <c r="C17" s="52">
        <v>345</v>
      </c>
      <c r="D17" s="27">
        <v>59</v>
      </c>
      <c r="E17" s="27">
        <v>3</v>
      </c>
      <c r="F17" s="27">
        <v>1</v>
      </c>
      <c r="G17" s="27"/>
      <c r="H17" s="38"/>
      <c r="I17" s="52">
        <f t="shared" si="0"/>
        <v>348</v>
      </c>
      <c r="J17" s="38">
        <f t="shared" si="1"/>
        <v>60</v>
      </c>
      <c r="K17" s="167">
        <f t="shared" si="2"/>
        <v>408</v>
      </c>
    </row>
    <row r="18" spans="1:11" ht="27" customHeight="1" thickBot="1" x14ac:dyDescent="0.25">
      <c r="A18" s="129"/>
      <c r="B18" s="74" t="s">
        <v>146</v>
      </c>
      <c r="C18" s="56"/>
      <c r="D18" s="25"/>
      <c r="E18" s="25">
        <v>1</v>
      </c>
      <c r="F18" s="25"/>
      <c r="G18" s="25">
        <v>2</v>
      </c>
      <c r="H18" s="4"/>
      <c r="I18" s="57">
        <f t="shared" si="0"/>
        <v>3</v>
      </c>
      <c r="J18" s="69">
        <f t="shared" si="1"/>
        <v>0</v>
      </c>
      <c r="K18" s="172">
        <f>SUM(I18:J18)</f>
        <v>3</v>
      </c>
    </row>
    <row r="19" spans="1:11" ht="27" customHeight="1" thickTop="1" thickBot="1" x14ac:dyDescent="0.25">
      <c r="A19" s="130" t="s">
        <v>631</v>
      </c>
      <c r="B19" s="75"/>
      <c r="C19" s="49">
        <f>SUM(C10:C18)</f>
        <v>406</v>
      </c>
      <c r="D19" s="49">
        <f t="shared" ref="D19:H19" si="3">SUM(D10:D18)</f>
        <v>77</v>
      </c>
      <c r="E19" s="49">
        <f t="shared" si="3"/>
        <v>18</v>
      </c>
      <c r="F19" s="49">
        <f t="shared" si="3"/>
        <v>2</v>
      </c>
      <c r="G19" s="49">
        <f t="shared" si="3"/>
        <v>5</v>
      </c>
      <c r="H19" s="64">
        <f t="shared" si="3"/>
        <v>1</v>
      </c>
      <c r="I19" s="49">
        <f t="shared" si="0"/>
        <v>429</v>
      </c>
      <c r="J19" s="64">
        <f t="shared" si="1"/>
        <v>80</v>
      </c>
      <c r="K19" s="170">
        <f t="shared" si="2"/>
        <v>509</v>
      </c>
    </row>
    <row r="20" spans="1:11" ht="27" customHeight="1" thickTop="1" thickBot="1" x14ac:dyDescent="0.25">
      <c r="A20" s="132" t="s">
        <v>597</v>
      </c>
      <c r="B20" s="77" t="s">
        <v>148</v>
      </c>
      <c r="C20" s="58"/>
      <c r="D20" s="26"/>
      <c r="E20" s="26">
        <v>4</v>
      </c>
      <c r="F20" s="26">
        <v>15</v>
      </c>
      <c r="G20" s="26"/>
      <c r="H20" s="3">
        <v>4</v>
      </c>
      <c r="I20" s="58">
        <f t="shared" si="0"/>
        <v>4</v>
      </c>
      <c r="J20" s="3">
        <f t="shared" si="1"/>
        <v>19</v>
      </c>
      <c r="K20" s="168">
        <f t="shared" si="2"/>
        <v>23</v>
      </c>
    </row>
    <row r="21" spans="1:11" ht="27" customHeight="1" thickBot="1" x14ac:dyDescent="0.25">
      <c r="A21" s="127"/>
      <c r="B21" s="72" t="s">
        <v>149</v>
      </c>
      <c r="C21" s="52"/>
      <c r="D21" s="27"/>
      <c r="E21" s="27">
        <v>3</v>
      </c>
      <c r="F21" s="27">
        <v>3</v>
      </c>
      <c r="G21" s="27"/>
      <c r="H21" s="38"/>
      <c r="I21" s="52">
        <f t="shared" si="0"/>
        <v>3</v>
      </c>
      <c r="J21" s="38">
        <f t="shared" si="1"/>
        <v>3</v>
      </c>
      <c r="K21" s="167">
        <f t="shared" si="2"/>
        <v>6</v>
      </c>
    </row>
    <row r="22" spans="1:11" ht="27" customHeight="1" thickBot="1" x14ac:dyDescent="0.25">
      <c r="A22" s="128"/>
      <c r="B22" s="73" t="s">
        <v>114</v>
      </c>
      <c r="C22" s="53"/>
      <c r="D22" s="11"/>
      <c r="E22" s="11">
        <v>3</v>
      </c>
      <c r="F22" s="11">
        <v>2</v>
      </c>
      <c r="G22" s="11">
        <v>1</v>
      </c>
      <c r="H22" s="40"/>
      <c r="I22" s="58">
        <f t="shared" si="0"/>
        <v>4</v>
      </c>
      <c r="J22" s="3">
        <f t="shared" si="1"/>
        <v>2</v>
      </c>
      <c r="K22" s="168">
        <f t="shared" si="2"/>
        <v>6</v>
      </c>
    </row>
    <row r="23" spans="1:11" ht="27" customHeight="1" thickBot="1" x14ac:dyDescent="0.25">
      <c r="A23" s="127"/>
      <c r="B23" s="72" t="s">
        <v>125</v>
      </c>
      <c r="C23" s="52"/>
      <c r="D23" s="27"/>
      <c r="E23" s="27"/>
      <c r="F23" s="27">
        <v>2</v>
      </c>
      <c r="G23" s="27"/>
      <c r="H23" s="38"/>
      <c r="I23" s="52">
        <f t="shared" si="0"/>
        <v>0</v>
      </c>
      <c r="J23" s="38">
        <f t="shared" si="1"/>
        <v>2</v>
      </c>
      <c r="K23" s="167">
        <f t="shared" si="2"/>
        <v>2</v>
      </c>
    </row>
    <row r="24" spans="1:11" ht="27" customHeight="1" thickBot="1" x14ac:dyDescent="0.25">
      <c r="A24" s="129"/>
      <c r="B24" s="74" t="s">
        <v>129</v>
      </c>
      <c r="C24" s="56"/>
      <c r="D24" s="25"/>
      <c r="E24" s="25">
        <v>4</v>
      </c>
      <c r="F24" s="25">
        <v>10</v>
      </c>
      <c r="G24" s="25">
        <v>1</v>
      </c>
      <c r="H24" s="4">
        <v>2</v>
      </c>
      <c r="I24" s="57">
        <f t="shared" si="0"/>
        <v>5</v>
      </c>
      <c r="J24" s="69">
        <f t="shared" si="1"/>
        <v>12</v>
      </c>
      <c r="K24" s="172">
        <f t="shared" si="2"/>
        <v>17</v>
      </c>
    </row>
    <row r="25" spans="1:11" ht="27" customHeight="1" thickTop="1" thickBot="1" x14ac:dyDescent="0.25">
      <c r="A25" s="130" t="s">
        <v>632</v>
      </c>
      <c r="B25" s="75"/>
      <c r="C25" s="49">
        <f>SUM(C20:C24)</f>
        <v>0</v>
      </c>
      <c r="D25" s="49">
        <f t="shared" ref="D25:H25" si="4">SUM(D20:D24)</f>
        <v>0</v>
      </c>
      <c r="E25" s="49">
        <f t="shared" si="4"/>
        <v>14</v>
      </c>
      <c r="F25" s="49">
        <f t="shared" si="4"/>
        <v>32</v>
      </c>
      <c r="G25" s="49">
        <f t="shared" si="4"/>
        <v>2</v>
      </c>
      <c r="H25" s="64">
        <f t="shared" si="4"/>
        <v>6</v>
      </c>
      <c r="I25" s="49">
        <f t="shared" si="0"/>
        <v>16</v>
      </c>
      <c r="J25" s="64">
        <f t="shared" si="1"/>
        <v>38</v>
      </c>
      <c r="K25" s="170">
        <f t="shared" si="2"/>
        <v>54</v>
      </c>
    </row>
    <row r="26" spans="1:11" ht="27" customHeight="1" thickTop="1" thickBot="1" x14ac:dyDescent="0.25">
      <c r="A26" s="132" t="s">
        <v>548</v>
      </c>
      <c r="B26" s="77" t="s">
        <v>50</v>
      </c>
      <c r="C26" s="58"/>
      <c r="D26" s="26"/>
      <c r="E26" s="26">
        <v>1</v>
      </c>
      <c r="F26" s="26">
        <v>3</v>
      </c>
      <c r="G26" s="26">
        <v>1</v>
      </c>
      <c r="H26" s="3">
        <v>2</v>
      </c>
      <c r="I26" s="58">
        <f t="shared" si="0"/>
        <v>2</v>
      </c>
      <c r="J26" s="3">
        <f t="shared" si="1"/>
        <v>5</v>
      </c>
      <c r="K26" s="168">
        <f t="shared" si="2"/>
        <v>7</v>
      </c>
    </row>
    <row r="27" spans="1:11" ht="27" customHeight="1" thickBot="1" x14ac:dyDescent="0.25">
      <c r="A27" s="127"/>
      <c r="B27" s="72" t="s">
        <v>150</v>
      </c>
      <c r="C27" s="52"/>
      <c r="D27" s="27"/>
      <c r="E27" s="27">
        <v>1</v>
      </c>
      <c r="F27" s="27"/>
      <c r="G27" s="27"/>
      <c r="H27" s="38">
        <v>1</v>
      </c>
      <c r="I27" s="52">
        <f t="shared" si="0"/>
        <v>1</v>
      </c>
      <c r="J27" s="38">
        <f t="shared" si="1"/>
        <v>1</v>
      </c>
      <c r="K27" s="167">
        <f t="shared" si="2"/>
        <v>2</v>
      </c>
    </row>
    <row r="28" spans="1:11" ht="27" customHeight="1" thickBot="1" x14ac:dyDescent="0.25">
      <c r="A28" s="128"/>
      <c r="B28" s="73" t="s">
        <v>151</v>
      </c>
      <c r="C28" s="53"/>
      <c r="D28" s="11"/>
      <c r="E28" s="11">
        <v>2</v>
      </c>
      <c r="F28" s="11"/>
      <c r="G28" s="11">
        <v>1</v>
      </c>
      <c r="H28" s="40"/>
      <c r="I28" s="58">
        <f t="shared" si="0"/>
        <v>3</v>
      </c>
      <c r="J28" s="3">
        <f t="shared" si="1"/>
        <v>0</v>
      </c>
      <c r="K28" s="168">
        <f t="shared" si="2"/>
        <v>3</v>
      </c>
    </row>
    <row r="29" spans="1:11" ht="27" customHeight="1" thickBot="1" x14ac:dyDescent="0.25">
      <c r="A29" s="127"/>
      <c r="B29" s="72" t="s">
        <v>152</v>
      </c>
      <c r="C29" s="52"/>
      <c r="D29" s="27"/>
      <c r="E29" s="27">
        <v>1</v>
      </c>
      <c r="F29" s="27"/>
      <c r="G29" s="27"/>
      <c r="H29" s="38"/>
      <c r="I29" s="52">
        <f t="shared" si="0"/>
        <v>1</v>
      </c>
      <c r="J29" s="38">
        <f t="shared" si="1"/>
        <v>0</v>
      </c>
      <c r="K29" s="167">
        <f t="shared" si="2"/>
        <v>1</v>
      </c>
    </row>
    <row r="30" spans="1:11" ht="27" customHeight="1" thickBot="1" x14ac:dyDescent="0.25">
      <c r="A30" s="128"/>
      <c r="B30" s="73" t="s">
        <v>153</v>
      </c>
      <c r="C30" s="53"/>
      <c r="D30" s="11"/>
      <c r="E30" s="11">
        <v>6</v>
      </c>
      <c r="F30" s="11"/>
      <c r="G30" s="11">
        <v>1</v>
      </c>
      <c r="H30" s="40"/>
      <c r="I30" s="58">
        <f t="shared" si="0"/>
        <v>7</v>
      </c>
      <c r="J30" s="3">
        <f t="shared" si="1"/>
        <v>0</v>
      </c>
      <c r="K30" s="168">
        <f t="shared" si="2"/>
        <v>7</v>
      </c>
    </row>
    <row r="31" spans="1:11" ht="27" customHeight="1" thickBot="1" x14ac:dyDescent="0.25">
      <c r="A31" s="127"/>
      <c r="B31" s="72" t="s">
        <v>155</v>
      </c>
      <c r="C31" s="52"/>
      <c r="D31" s="27"/>
      <c r="E31" s="27"/>
      <c r="F31" s="27">
        <v>2</v>
      </c>
      <c r="G31" s="27"/>
      <c r="H31" s="38">
        <v>1</v>
      </c>
      <c r="I31" s="52">
        <f>SUM(C31+E31+G31)</f>
        <v>0</v>
      </c>
      <c r="J31" s="38">
        <f>SUM(D31+F31+H31)</f>
        <v>3</v>
      </c>
      <c r="K31" s="167">
        <f>SUM(I31:J31)</f>
        <v>3</v>
      </c>
    </row>
    <row r="32" spans="1:11" ht="27" customHeight="1" thickBot="1" x14ac:dyDescent="0.25">
      <c r="A32" s="132"/>
      <c r="B32" s="77" t="s">
        <v>156</v>
      </c>
      <c r="C32" s="58"/>
      <c r="D32" s="26"/>
      <c r="E32" s="26">
        <v>1</v>
      </c>
      <c r="F32" s="26">
        <v>2</v>
      </c>
      <c r="G32" s="26"/>
      <c r="H32" s="3">
        <v>1</v>
      </c>
      <c r="I32" s="58">
        <f>SUM(C32+E32+G32)</f>
        <v>1</v>
      </c>
      <c r="J32" s="3">
        <f>SUM(D32+F32+H32)</f>
        <v>3</v>
      </c>
      <c r="K32" s="168">
        <f>SUM(I32:J32)</f>
        <v>4</v>
      </c>
    </row>
    <row r="33" spans="1:11" ht="27" customHeight="1" thickBot="1" x14ac:dyDescent="0.25">
      <c r="A33" s="127"/>
      <c r="B33" s="72" t="s">
        <v>157</v>
      </c>
      <c r="C33" s="52"/>
      <c r="D33" s="27"/>
      <c r="E33" s="27">
        <v>2</v>
      </c>
      <c r="F33" s="27">
        <v>1</v>
      </c>
      <c r="G33" s="27">
        <v>1</v>
      </c>
      <c r="H33" s="38">
        <v>4</v>
      </c>
      <c r="I33" s="52">
        <f t="shared" ref="I33:I34" si="5">SUM(C33+E33+G33)</f>
        <v>3</v>
      </c>
      <c r="J33" s="38">
        <f t="shared" ref="J33:J36" si="6">SUM(D33+F33+H33)</f>
        <v>5</v>
      </c>
      <c r="K33" s="167">
        <f t="shared" ref="K33:K39" si="7">SUM(I33:J33)</f>
        <v>8</v>
      </c>
    </row>
    <row r="34" spans="1:11" ht="27" customHeight="1" thickBot="1" x14ac:dyDescent="0.25">
      <c r="A34" s="128"/>
      <c r="B34" s="73" t="s">
        <v>158</v>
      </c>
      <c r="C34" s="53"/>
      <c r="D34" s="11"/>
      <c r="E34" s="11">
        <v>1</v>
      </c>
      <c r="F34" s="11">
        <v>1</v>
      </c>
      <c r="G34" s="11"/>
      <c r="H34" s="40"/>
      <c r="I34" s="58">
        <f t="shared" si="5"/>
        <v>1</v>
      </c>
      <c r="J34" s="3">
        <f t="shared" si="6"/>
        <v>1</v>
      </c>
      <c r="K34" s="168">
        <f t="shared" si="7"/>
        <v>2</v>
      </c>
    </row>
    <row r="35" spans="1:11" ht="27" customHeight="1" thickBot="1" x14ac:dyDescent="0.25">
      <c r="A35" s="127"/>
      <c r="B35" s="72" t="s">
        <v>159</v>
      </c>
      <c r="C35" s="52"/>
      <c r="D35" s="27"/>
      <c r="E35" s="27">
        <v>3</v>
      </c>
      <c r="F35" s="27">
        <v>4</v>
      </c>
      <c r="G35" s="27">
        <v>1</v>
      </c>
      <c r="H35" s="38">
        <v>4</v>
      </c>
      <c r="I35" s="52">
        <f>SUM(C35+E35+G35)</f>
        <v>4</v>
      </c>
      <c r="J35" s="38">
        <f t="shared" si="6"/>
        <v>8</v>
      </c>
      <c r="K35" s="167">
        <f t="shared" si="7"/>
        <v>12</v>
      </c>
    </row>
    <row r="36" spans="1:11" ht="27" customHeight="1" thickBot="1" x14ac:dyDescent="0.25">
      <c r="A36" s="128"/>
      <c r="B36" s="73" t="s">
        <v>160</v>
      </c>
      <c r="C36" s="53"/>
      <c r="D36" s="11"/>
      <c r="E36" s="11">
        <v>1</v>
      </c>
      <c r="F36" s="11"/>
      <c r="G36" s="11"/>
      <c r="H36" s="40"/>
      <c r="I36" s="58">
        <f t="shared" ref="I36:I52" si="8">SUM(C36+E36+G36)</f>
        <v>1</v>
      </c>
      <c r="J36" s="3">
        <f t="shared" si="6"/>
        <v>0</v>
      </c>
      <c r="K36" s="168">
        <f t="shared" si="7"/>
        <v>1</v>
      </c>
    </row>
    <row r="37" spans="1:11" ht="27" customHeight="1" thickBot="1" x14ac:dyDescent="0.25">
      <c r="A37" s="127"/>
      <c r="B37" s="72" t="s">
        <v>49</v>
      </c>
      <c r="C37" s="52"/>
      <c r="D37" s="27"/>
      <c r="E37" s="27">
        <v>2</v>
      </c>
      <c r="F37" s="27">
        <v>2</v>
      </c>
      <c r="G37" s="27"/>
      <c r="H37" s="38">
        <v>3</v>
      </c>
      <c r="I37" s="52">
        <f t="shared" si="8"/>
        <v>2</v>
      </c>
      <c r="J37" s="38">
        <f>SUM(D37+F37+H37)</f>
        <v>5</v>
      </c>
      <c r="K37" s="167">
        <f t="shared" si="7"/>
        <v>7</v>
      </c>
    </row>
    <row r="38" spans="1:11" ht="27" customHeight="1" thickBot="1" x14ac:dyDescent="0.25">
      <c r="A38" s="128"/>
      <c r="B38" s="73" t="s">
        <v>161</v>
      </c>
      <c r="C38" s="53"/>
      <c r="D38" s="11"/>
      <c r="E38" s="11">
        <v>3</v>
      </c>
      <c r="F38" s="11">
        <v>1</v>
      </c>
      <c r="G38" s="11"/>
      <c r="H38" s="40"/>
      <c r="I38" s="58">
        <f t="shared" si="8"/>
        <v>3</v>
      </c>
      <c r="J38" s="3">
        <f t="shared" ref="J38:J52" si="9">SUM(D38+F38+H38)</f>
        <v>1</v>
      </c>
      <c r="K38" s="168">
        <f t="shared" si="7"/>
        <v>4</v>
      </c>
    </row>
    <row r="39" spans="1:11" ht="27" customHeight="1" thickBot="1" x14ac:dyDescent="0.25">
      <c r="A39" s="133"/>
      <c r="B39" s="78" t="s">
        <v>162</v>
      </c>
      <c r="C39" s="54"/>
      <c r="D39" s="23"/>
      <c r="E39" s="23">
        <v>1</v>
      </c>
      <c r="F39" s="23">
        <v>2</v>
      </c>
      <c r="G39" s="23">
        <v>1</v>
      </c>
      <c r="H39" s="1"/>
      <c r="I39" s="54">
        <f t="shared" si="8"/>
        <v>2</v>
      </c>
      <c r="J39" s="1">
        <f t="shared" si="9"/>
        <v>2</v>
      </c>
      <c r="K39" s="169">
        <f t="shared" si="7"/>
        <v>4</v>
      </c>
    </row>
    <row r="40" spans="1:11" ht="27" customHeight="1" thickTop="1" thickBot="1" x14ac:dyDescent="0.25">
      <c r="A40" s="130" t="s">
        <v>641</v>
      </c>
      <c r="B40" s="75"/>
      <c r="C40" s="49">
        <f>SUM(C26:C39)</f>
        <v>0</v>
      </c>
      <c r="D40" s="49">
        <f t="shared" ref="D40:H40" si="10">SUM(D26:D39)</f>
        <v>0</v>
      </c>
      <c r="E40" s="49">
        <f t="shared" si="10"/>
        <v>25</v>
      </c>
      <c r="F40" s="49">
        <f t="shared" si="10"/>
        <v>18</v>
      </c>
      <c r="G40" s="49">
        <f>SUM(G26:G39)</f>
        <v>6</v>
      </c>
      <c r="H40" s="64">
        <f t="shared" si="10"/>
        <v>16</v>
      </c>
      <c r="I40" s="49">
        <f t="shared" si="8"/>
        <v>31</v>
      </c>
      <c r="J40" s="64">
        <f t="shared" si="9"/>
        <v>34</v>
      </c>
      <c r="K40" s="170">
        <f>SUM(I40:J40)</f>
        <v>65</v>
      </c>
    </row>
    <row r="41" spans="1:11" ht="43.5" customHeight="1" thickTop="1" thickBot="1" x14ac:dyDescent="0.25">
      <c r="A41" s="131" t="s">
        <v>567</v>
      </c>
      <c r="B41" s="76" t="s">
        <v>165</v>
      </c>
      <c r="C41" s="55">
        <v>1</v>
      </c>
      <c r="D41" s="24">
        <v>6</v>
      </c>
      <c r="E41" s="24"/>
      <c r="F41" s="24"/>
      <c r="G41" s="24"/>
      <c r="H41" s="2"/>
      <c r="I41" s="55">
        <f t="shared" si="8"/>
        <v>1</v>
      </c>
      <c r="J41" s="2">
        <f t="shared" si="9"/>
        <v>6</v>
      </c>
      <c r="K41" s="171">
        <f t="shared" ref="K41:K52" si="11">SUM(I41:J41)</f>
        <v>7</v>
      </c>
    </row>
    <row r="42" spans="1:11" ht="27" customHeight="1" thickBot="1" x14ac:dyDescent="0.25">
      <c r="A42" s="128"/>
      <c r="B42" s="73" t="s">
        <v>167</v>
      </c>
      <c r="C42" s="53"/>
      <c r="D42" s="11">
        <v>4</v>
      </c>
      <c r="E42" s="11"/>
      <c r="F42" s="11"/>
      <c r="G42" s="11"/>
      <c r="H42" s="40"/>
      <c r="I42" s="58">
        <f t="shared" si="8"/>
        <v>0</v>
      </c>
      <c r="J42" s="3">
        <f t="shared" si="9"/>
        <v>4</v>
      </c>
      <c r="K42" s="168">
        <f t="shared" si="11"/>
        <v>4</v>
      </c>
    </row>
    <row r="43" spans="1:11" ht="27" customHeight="1" thickBot="1" x14ac:dyDescent="0.25">
      <c r="A43" s="127"/>
      <c r="B43" s="72" t="s">
        <v>168</v>
      </c>
      <c r="C43" s="52">
        <v>20</v>
      </c>
      <c r="D43" s="27">
        <v>7</v>
      </c>
      <c r="E43" s="27"/>
      <c r="F43" s="27"/>
      <c r="G43" s="27"/>
      <c r="H43" s="38"/>
      <c r="I43" s="52">
        <f t="shared" si="8"/>
        <v>20</v>
      </c>
      <c r="J43" s="38">
        <f t="shared" si="9"/>
        <v>7</v>
      </c>
      <c r="K43" s="167">
        <f t="shared" si="11"/>
        <v>27</v>
      </c>
    </row>
    <row r="44" spans="1:11" ht="27" customHeight="1" thickBot="1" x14ac:dyDescent="0.25">
      <c r="A44" s="128"/>
      <c r="B44" s="73" t="s">
        <v>223</v>
      </c>
      <c r="C44" s="53">
        <v>10</v>
      </c>
      <c r="D44" s="11">
        <v>27</v>
      </c>
      <c r="E44" s="11"/>
      <c r="F44" s="11"/>
      <c r="G44" s="11"/>
      <c r="H44" s="40"/>
      <c r="I44" s="58">
        <f t="shared" si="8"/>
        <v>10</v>
      </c>
      <c r="J44" s="3">
        <f t="shared" si="9"/>
        <v>27</v>
      </c>
      <c r="K44" s="168">
        <f t="shared" si="11"/>
        <v>37</v>
      </c>
    </row>
    <row r="45" spans="1:11" ht="27" customHeight="1" thickBot="1" x14ac:dyDescent="0.25">
      <c r="A45" s="127"/>
      <c r="B45" s="72" t="s">
        <v>170</v>
      </c>
      <c r="C45" s="52">
        <v>25</v>
      </c>
      <c r="D45" s="27">
        <v>8</v>
      </c>
      <c r="E45" s="27"/>
      <c r="F45" s="27"/>
      <c r="G45" s="27"/>
      <c r="H45" s="38"/>
      <c r="I45" s="52">
        <f t="shared" si="8"/>
        <v>25</v>
      </c>
      <c r="J45" s="38">
        <f t="shared" si="9"/>
        <v>8</v>
      </c>
      <c r="K45" s="167">
        <f t="shared" si="11"/>
        <v>33</v>
      </c>
    </row>
    <row r="46" spans="1:11" ht="27" customHeight="1" thickBot="1" x14ac:dyDescent="0.25">
      <c r="A46" s="128"/>
      <c r="B46" s="73" t="s">
        <v>171</v>
      </c>
      <c r="C46" s="53">
        <v>192</v>
      </c>
      <c r="D46" s="11">
        <v>31</v>
      </c>
      <c r="E46" s="11"/>
      <c r="F46" s="11"/>
      <c r="G46" s="11"/>
      <c r="H46" s="40"/>
      <c r="I46" s="58">
        <f t="shared" si="8"/>
        <v>192</v>
      </c>
      <c r="J46" s="3">
        <f t="shared" si="9"/>
        <v>31</v>
      </c>
      <c r="K46" s="168">
        <f t="shared" si="11"/>
        <v>223</v>
      </c>
    </row>
    <row r="47" spans="1:11" ht="27" customHeight="1" thickBot="1" x14ac:dyDescent="0.25">
      <c r="A47" s="127"/>
      <c r="B47" s="72" t="s">
        <v>719</v>
      </c>
      <c r="C47" s="52"/>
      <c r="D47" s="27"/>
      <c r="E47" s="27"/>
      <c r="F47" s="27">
        <v>4</v>
      </c>
      <c r="G47" s="27"/>
      <c r="H47" s="38">
        <v>6</v>
      </c>
      <c r="I47" s="52">
        <f t="shared" si="8"/>
        <v>0</v>
      </c>
      <c r="J47" s="38">
        <f t="shared" si="9"/>
        <v>10</v>
      </c>
      <c r="K47" s="167">
        <f t="shared" si="11"/>
        <v>10</v>
      </c>
    </row>
    <row r="48" spans="1:11" ht="27" customHeight="1" thickBot="1" x14ac:dyDescent="0.25">
      <c r="A48" s="128"/>
      <c r="B48" s="73" t="s">
        <v>742</v>
      </c>
      <c r="C48" s="53"/>
      <c r="D48" s="11"/>
      <c r="E48" s="11">
        <v>1</v>
      </c>
      <c r="F48" s="11"/>
      <c r="G48" s="11">
        <v>1</v>
      </c>
      <c r="H48" s="40"/>
      <c r="I48" s="58">
        <f t="shared" si="8"/>
        <v>2</v>
      </c>
      <c r="J48" s="3">
        <f t="shared" si="9"/>
        <v>0</v>
      </c>
      <c r="K48" s="168">
        <f t="shared" si="11"/>
        <v>2</v>
      </c>
    </row>
    <row r="49" spans="1:11" ht="27" customHeight="1" thickBot="1" x14ac:dyDescent="0.25">
      <c r="A49" s="127"/>
      <c r="B49" s="72" t="s">
        <v>744</v>
      </c>
      <c r="C49" s="52"/>
      <c r="D49" s="27"/>
      <c r="E49" s="27"/>
      <c r="F49" s="27"/>
      <c r="G49" s="27">
        <v>5</v>
      </c>
      <c r="H49" s="38"/>
      <c r="I49" s="52">
        <f t="shared" si="8"/>
        <v>5</v>
      </c>
      <c r="J49" s="38">
        <f t="shared" si="9"/>
        <v>0</v>
      </c>
      <c r="K49" s="167">
        <f t="shared" si="11"/>
        <v>5</v>
      </c>
    </row>
    <row r="50" spans="1:11" ht="27" customHeight="1" thickBot="1" x14ac:dyDescent="0.25">
      <c r="A50" s="128"/>
      <c r="B50" s="73" t="s">
        <v>732</v>
      </c>
      <c r="C50" s="53"/>
      <c r="D50" s="11"/>
      <c r="E50" s="11">
        <v>3</v>
      </c>
      <c r="F50" s="11"/>
      <c r="G50" s="11">
        <v>3</v>
      </c>
      <c r="H50" s="40"/>
      <c r="I50" s="58">
        <f>SUM(C50+E50+G50)</f>
        <v>6</v>
      </c>
      <c r="J50" s="3">
        <f>SUM(D50+F50+H50)</f>
        <v>0</v>
      </c>
      <c r="K50" s="168">
        <f>SUM(I50:J50)</f>
        <v>6</v>
      </c>
    </row>
    <row r="51" spans="1:11" ht="27" customHeight="1" thickBot="1" x14ac:dyDescent="0.25">
      <c r="A51" s="127"/>
      <c r="B51" s="72" t="s">
        <v>745</v>
      </c>
      <c r="C51" s="52"/>
      <c r="D51" s="27"/>
      <c r="E51" s="27">
        <v>1</v>
      </c>
      <c r="F51" s="27"/>
      <c r="G51" s="27">
        <v>1</v>
      </c>
      <c r="H51" s="38"/>
      <c r="I51" s="52">
        <f>SUM(C51+E51+G51)</f>
        <v>2</v>
      </c>
      <c r="J51" s="38">
        <f>SUM(D51+F51+H51)</f>
        <v>0</v>
      </c>
      <c r="K51" s="167">
        <f>SUM(I51:J51)</f>
        <v>2</v>
      </c>
    </row>
    <row r="52" spans="1:11" ht="27" customHeight="1" thickBot="1" x14ac:dyDescent="0.25">
      <c r="A52" s="128"/>
      <c r="B52" s="73" t="s">
        <v>721</v>
      </c>
      <c r="C52" s="53"/>
      <c r="D52" s="11"/>
      <c r="E52" s="11"/>
      <c r="F52" s="11"/>
      <c r="G52" s="11">
        <v>1</v>
      </c>
      <c r="H52" s="40"/>
      <c r="I52" s="58">
        <f t="shared" si="8"/>
        <v>1</v>
      </c>
      <c r="J52" s="3">
        <f t="shared" si="9"/>
        <v>0</v>
      </c>
      <c r="K52" s="168">
        <f t="shared" si="11"/>
        <v>1</v>
      </c>
    </row>
    <row r="53" spans="1:11" ht="27" customHeight="1" thickBot="1" x14ac:dyDescent="0.25">
      <c r="A53" s="127"/>
      <c r="B53" s="72" t="s">
        <v>727</v>
      </c>
      <c r="C53" s="52"/>
      <c r="D53" s="27"/>
      <c r="E53" s="27">
        <v>5</v>
      </c>
      <c r="F53" s="27">
        <v>5</v>
      </c>
      <c r="G53" s="27">
        <v>12</v>
      </c>
      <c r="H53" s="38">
        <v>9</v>
      </c>
      <c r="I53" s="52">
        <f t="shared" ref="I53:J56" si="12">SUM(C53+E53+G53)</f>
        <v>17</v>
      </c>
      <c r="J53" s="38">
        <f t="shared" si="12"/>
        <v>14</v>
      </c>
      <c r="K53" s="167">
        <f>SUM(I53:J53)</f>
        <v>31</v>
      </c>
    </row>
    <row r="54" spans="1:11" ht="27" customHeight="1" thickBot="1" x14ac:dyDescent="0.25">
      <c r="A54" s="128"/>
      <c r="B54" s="73" t="s">
        <v>723</v>
      </c>
      <c r="C54" s="53"/>
      <c r="D54" s="11"/>
      <c r="E54" s="11">
        <v>4</v>
      </c>
      <c r="F54" s="11">
        <v>1</v>
      </c>
      <c r="G54" s="11">
        <v>5</v>
      </c>
      <c r="H54" s="40">
        <v>3</v>
      </c>
      <c r="I54" s="58">
        <f t="shared" si="12"/>
        <v>9</v>
      </c>
      <c r="J54" s="3">
        <f t="shared" si="12"/>
        <v>4</v>
      </c>
      <c r="K54" s="168">
        <f>SUM(I54:J54)</f>
        <v>13</v>
      </c>
    </row>
    <row r="55" spans="1:11" ht="27" customHeight="1" thickBot="1" x14ac:dyDescent="0.25">
      <c r="A55" s="127"/>
      <c r="B55" s="72" t="s">
        <v>722</v>
      </c>
      <c r="C55" s="52"/>
      <c r="D55" s="27"/>
      <c r="E55" s="27">
        <v>4</v>
      </c>
      <c r="F55" s="27"/>
      <c r="G55" s="27">
        <v>3</v>
      </c>
      <c r="H55" s="38"/>
      <c r="I55" s="52">
        <f t="shared" si="12"/>
        <v>7</v>
      </c>
      <c r="J55" s="38">
        <f t="shared" si="12"/>
        <v>0</v>
      </c>
      <c r="K55" s="167">
        <f>SUM(I55:J55)</f>
        <v>7</v>
      </c>
    </row>
    <row r="56" spans="1:11" ht="27" customHeight="1" thickBot="1" x14ac:dyDescent="0.25">
      <c r="A56" s="128"/>
      <c r="B56" s="73" t="s">
        <v>746</v>
      </c>
      <c r="C56" s="53"/>
      <c r="D56" s="11"/>
      <c r="E56" s="11">
        <v>3</v>
      </c>
      <c r="F56" s="11">
        <v>2</v>
      </c>
      <c r="G56" s="11"/>
      <c r="H56" s="40"/>
      <c r="I56" s="58">
        <f t="shared" si="12"/>
        <v>3</v>
      </c>
      <c r="J56" s="3">
        <f t="shared" si="12"/>
        <v>2</v>
      </c>
      <c r="K56" s="168">
        <f>SUM(I56:J56)</f>
        <v>5</v>
      </c>
    </row>
    <row r="57" spans="1:11" ht="27" customHeight="1" thickBot="1" x14ac:dyDescent="0.25">
      <c r="A57" s="127"/>
      <c r="B57" s="72" t="s">
        <v>740</v>
      </c>
      <c r="C57" s="52"/>
      <c r="D57" s="27"/>
      <c r="E57" s="27">
        <v>5</v>
      </c>
      <c r="F57" s="27"/>
      <c r="G57" s="27">
        <v>2</v>
      </c>
      <c r="H57" s="38"/>
      <c r="I57" s="52">
        <f t="shared" ref="I57:I69" si="13">SUM(C57+E57+G57)</f>
        <v>7</v>
      </c>
      <c r="J57" s="38">
        <f t="shared" ref="J57:J69" si="14">SUM(D57+F57+H57)</f>
        <v>0</v>
      </c>
      <c r="K57" s="167">
        <f t="shared" ref="K57:K69" si="15">SUM(I57:J57)</f>
        <v>7</v>
      </c>
    </row>
    <row r="58" spans="1:11" ht="27" customHeight="1" thickBot="1" x14ac:dyDescent="0.25">
      <c r="A58" s="128"/>
      <c r="B58" s="73" t="s">
        <v>718</v>
      </c>
      <c r="C58" s="53"/>
      <c r="D58" s="11"/>
      <c r="E58" s="11">
        <v>7</v>
      </c>
      <c r="F58" s="11">
        <v>1</v>
      </c>
      <c r="G58" s="11">
        <v>1</v>
      </c>
      <c r="H58" s="40"/>
      <c r="I58" s="58">
        <f t="shared" si="13"/>
        <v>8</v>
      </c>
      <c r="J58" s="3">
        <f t="shared" si="14"/>
        <v>1</v>
      </c>
      <c r="K58" s="168">
        <f t="shared" si="15"/>
        <v>9</v>
      </c>
    </row>
    <row r="59" spans="1:11" ht="27" customHeight="1" thickBot="1" x14ac:dyDescent="0.25">
      <c r="A59" s="127"/>
      <c r="B59" s="72" t="s">
        <v>717</v>
      </c>
      <c r="C59" s="52"/>
      <c r="D59" s="27"/>
      <c r="E59" s="27"/>
      <c r="F59" s="27">
        <v>3</v>
      </c>
      <c r="G59" s="27"/>
      <c r="H59" s="38">
        <v>5</v>
      </c>
      <c r="I59" s="52">
        <f t="shared" si="13"/>
        <v>0</v>
      </c>
      <c r="J59" s="38">
        <f t="shared" si="14"/>
        <v>8</v>
      </c>
      <c r="K59" s="167">
        <f t="shared" si="15"/>
        <v>8</v>
      </c>
    </row>
    <row r="60" spans="1:11" ht="27" customHeight="1" thickBot="1" x14ac:dyDescent="0.25">
      <c r="A60" s="128"/>
      <c r="B60" s="73" t="s">
        <v>713</v>
      </c>
      <c r="C60" s="53"/>
      <c r="D60" s="11"/>
      <c r="E60" s="11">
        <v>1</v>
      </c>
      <c r="F60" s="11">
        <v>1</v>
      </c>
      <c r="G60" s="11">
        <v>1</v>
      </c>
      <c r="H60" s="40">
        <v>6</v>
      </c>
      <c r="I60" s="58">
        <f t="shared" si="13"/>
        <v>2</v>
      </c>
      <c r="J60" s="3">
        <f t="shared" si="14"/>
        <v>7</v>
      </c>
      <c r="K60" s="168">
        <f t="shared" si="15"/>
        <v>9</v>
      </c>
    </row>
    <row r="61" spans="1:11" ht="27" customHeight="1" thickBot="1" x14ac:dyDescent="0.25">
      <c r="A61" s="127"/>
      <c r="B61" s="72" t="s">
        <v>749</v>
      </c>
      <c r="C61" s="52"/>
      <c r="D61" s="27"/>
      <c r="E61" s="27">
        <v>1</v>
      </c>
      <c r="F61" s="27"/>
      <c r="G61" s="27"/>
      <c r="H61" s="38"/>
      <c r="I61" s="52">
        <f>SUM(C61+E61+G61)</f>
        <v>1</v>
      </c>
      <c r="J61" s="38">
        <f>SUM(D61+F61+H61)</f>
        <v>0</v>
      </c>
      <c r="K61" s="167">
        <f>SUM(I61:J61)</f>
        <v>1</v>
      </c>
    </row>
    <row r="62" spans="1:11" ht="27" customHeight="1" thickBot="1" x14ac:dyDescent="0.25">
      <c r="A62" s="128"/>
      <c r="B62" s="73" t="s">
        <v>736</v>
      </c>
      <c r="C62" s="53"/>
      <c r="D62" s="11"/>
      <c r="E62" s="11">
        <v>1</v>
      </c>
      <c r="F62" s="11"/>
      <c r="G62" s="11"/>
      <c r="H62" s="40">
        <v>1</v>
      </c>
      <c r="I62" s="58">
        <f>SUM(C62+E62+G62)</f>
        <v>1</v>
      </c>
      <c r="J62" s="3">
        <f>SUM(D62+F62+H62)</f>
        <v>1</v>
      </c>
      <c r="K62" s="168">
        <f>SUM(I62:J62)</f>
        <v>2</v>
      </c>
    </row>
    <row r="63" spans="1:11" ht="27" customHeight="1" thickBot="1" x14ac:dyDescent="0.25">
      <c r="A63" s="127"/>
      <c r="B63" s="72" t="s">
        <v>724</v>
      </c>
      <c r="C63" s="52"/>
      <c r="D63" s="27"/>
      <c r="E63" s="27">
        <v>2</v>
      </c>
      <c r="F63" s="27">
        <v>2</v>
      </c>
      <c r="G63" s="27">
        <v>6</v>
      </c>
      <c r="H63" s="38">
        <v>1</v>
      </c>
      <c r="I63" s="52">
        <f t="shared" si="13"/>
        <v>8</v>
      </c>
      <c r="J63" s="38">
        <f t="shared" si="14"/>
        <v>3</v>
      </c>
      <c r="K63" s="167">
        <f t="shared" si="15"/>
        <v>11</v>
      </c>
    </row>
    <row r="64" spans="1:11" ht="27" customHeight="1" thickBot="1" x14ac:dyDescent="0.25">
      <c r="A64" s="128"/>
      <c r="B64" s="73" t="s">
        <v>741</v>
      </c>
      <c r="C64" s="53"/>
      <c r="D64" s="11"/>
      <c r="E64" s="11">
        <v>4</v>
      </c>
      <c r="F64" s="11"/>
      <c r="G64" s="11">
        <v>1</v>
      </c>
      <c r="H64" s="40"/>
      <c r="I64" s="58">
        <f>SUM(C64+E64+G64)</f>
        <v>5</v>
      </c>
      <c r="J64" s="3">
        <f>SUM(D64+F64+H64)</f>
        <v>0</v>
      </c>
      <c r="K64" s="168">
        <f>SUM(I64:J64)</f>
        <v>5</v>
      </c>
    </row>
    <row r="65" spans="1:11" ht="27" customHeight="1" thickBot="1" x14ac:dyDescent="0.25">
      <c r="A65" s="127"/>
      <c r="B65" s="72" t="s">
        <v>725</v>
      </c>
      <c r="C65" s="52"/>
      <c r="D65" s="27"/>
      <c r="E65" s="27">
        <v>7</v>
      </c>
      <c r="F65" s="27"/>
      <c r="G65" s="27">
        <v>15</v>
      </c>
      <c r="H65" s="38">
        <v>2</v>
      </c>
      <c r="I65" s="52">
        <f t="shared" si="13"/>
        <v>22</v>
      </c>
      <c r="J65" s="38">
        <f t="shared" si="14"/>
        <v>2</v>
      </c>
      <c r="K65" s="167">
        <f t="shared" si="15"/>
        <v>24</v>
      </c>
    </row>
    <row r="66" spans="1:11" ht="27" customHeight="1" thickBot="1" x14ac:dyDescent="0.25">
      <c r="A66" s="128"/>
      <c r="B66" s="73" t="s">
        <v>712</v>
      </c>
      <c r="C66" s="53"/>
      <c r="D66" s="11"/>
      <c r="E66" s="11">
        <v>2</v>
      </c>
      <c r="F66" s="11"/>
      <c r="G66" s="11">
        <v>2</v>
      </c>
      <c r="H66" s="40"/>
      <c r="I66" s="58">
        <f t="shared" si="13"/>
        <v>4</v>
      </c>
      <c r="J66" s="3">
        <f t="shared" si="14"/>
        <v>0</v>
      </c>
      <c r="K66" s="168">
        <f t="shared" si="15"/>
        <v>4</v>
      </c>
    </row>
    <row r="67" spans="1:11" ht="27" customHeight="1" thickBot="1" x14ac:dyDescent="0.25">
      <c r="A67" s="127"/>
      <c r="B67" s="72" t="s">
        <v>730</v>
      </c>
      <c r="C67" s="52"/>
      <c r="D67" s="27"/>
      <c r="E67" s="27">
        <v>9</v>
      </c>
      <c r="F67" s="27">
        <v>2</v>
      </c>
      <c r="G67" s="27">
        <v>6</v>
      </c>
      <c r="H67" s="38"/>
      <c r="I67" s="52">
        <f t="shared" si="13"/>
        <v>15</v>
      </c>
      <c r="J67" s="38">
        <f t="shared" si="14"/>
        <v>2</v>
      </c>
      <c r="K67" s="167">
        <f t="shared" si="15"/>
        <v>17</v>
      </c>
    </row>
    <row r="68" spans="1:11" ht="27" customHeight="1" thickBot="1" x14ac:dyDescent="0.25">
      <c r="A68" s="128"/>
      <c r="B68" s="73" t="s">
        <v>726</v>
      </c>
      <c r="C68" s="53"/>
      <c r="D68" s="11"/>
      <c r="E68" s="11"/>
      <c r="F68" s="11">
        <v>1</v>
      </c>
      <c r="G68" s="11">
        <v>4</v>
      </c>
      <c r="H68" s="40">
        <v>4</v>
      </c>
      <c r="I68" s="58">
        <f t="shared" si="13"/>
        <v>4</v>
      </c>
      <c r="J68" s="3">
        <f t="shared" si="14"/>
        <v>5</v>
      </c>
      <c r="K68" s="168">
        <f t="shared" si="15"/>
        <v>9</v>
      </c>
    </row>
    <row r="69" spans="1:11" ht="27" customHeight="1" thickBot="1" x14ac:dyDescent="0.25">
      <c r="A69" s="127"/>
      <c r="B69" s="72" t="s">
        <v>731</v>
      </c>
      <c r="C69" s="52"/>
      <c r="D69" s="27"/>
      <c r="E69" s="27">
        <v>7</v>
      </c>
      <c r="F69" s="27">
        <v>2</v>
      </c>
      <c r="G69" s="27">
        <v>4</v>
      </c>
      <c r="H69" s="38">
        <v>1</v>
      </c>
      <c r="I69" s="52">
        <f t="shared" si="13"/>
        <v>11</v>
      </c>
      <c r="J69" s="38">
        <f t="shared" si="14"/>
        <v>3</v>
      </c>
      <c r="K69" s="167">
        <f t="shared" si="15"/>
        <v>14</v>
      </c>
    </row>
    <row r="70" spans="1:11" ht="27" customHeight="1" thickBot="1" x14ac:dyDescent="0.25">
      <c r="A70" s="128"/>
      <c r="B70" s="73" t="s">
        <v>720</v>
      </c>
      <c r="C70" s="53"/>
      <c r="D70" s="11"/>
      <c r="E70" s="11"/>
      <c r="F70" s="11"/>
      <c r="G70" s="11">
        <v>1</v>
      </c>
      <c r="H70" s="40">
        <v>5</v>
      </c>
      <c r="I70" s="58">
        <f>SUM(C70+E70+G70)</f>
        <v>1</v>
      </c>
      <c r="J70" s="3">
        <f>SUM(D70+F70+H70)</f>
        <v>5</v>
      </c>
      <c r="K70" s="168">
        <f>SUM(I70:J70)</f>
        <v>6</v>
      </c>
    </row>
    <row r="71" spans="1:11" ht="27" customHeight="1" thickBot="1" x14ac:dyDescent="0.25">
      <c r="A71" s="127"/>
      <c r="B71" s="72" t="s">
        <v>750</v>
      </c>
      <c r="C71" s="52"/>
      <c r="D71" s="27"/>
      <c r="E71" s="27">
        <v>1</v>
      </c>
      <c r="F71" s="27">
        <v>4</v>
      </c>
      <c r="G71" s="27"/>
      <c r="H71" s="38"/>
      <c r="I71" s="52">
        <f t="shared" ref="I71:I81" si="16">SUM(C71+E71+G71)</f>
        <v>1</v>
      </c>
      <c r="J71" s="38">
        <f t="shared" ref="J71:J81" si="17">SUM(D71+F71+H71)</f>
        <v>4</v>
      </c>
      <c r="K71" s="167">
        <f t="shared" ref="K71:K81" si="18">SUM(I71:J71)</f>
        <v>5</v>
      </c>
    </row>
    <row r="72" spans="1:11" ht="27" customHeight="1" thickBot="1" x14ac:dyDescent="0.25">
      <c r="A72" s="128"/>
      <c r="B72" s="73" t="s">
        <v>743</v>
      </c>
      <c r="C72" s="53"/>
      <c r="D72" s="11"/>
      <c r="E72" s="11"/>
      <c r="F72" s="11"/>
      <c r="G72" s="11">
        <v>1</v>
      </c>
      <c r="H72" s="40"/>
      <c r="I72" s="58">
        <f t="shared" si="16"/>
        <v>1</v>
      </c>
      <c r="J72" s="3">
        <f t="shared" si="17"/>
        <v>0</v>
      </c>
      <c r="K72" s="168">
        <f t="shared" si="18"/>
        <v>1</v>
      </c>
    </row>
    <row r="73" spans="1:11" ht="27" customHeight="1" thickBot="1" x14ac:dyDescent="0.25">
      <c r="A73" s="127"/>
      <c r="B73" s="72" t="s">
        <v>747</v>
      </c>
      <c r="C73" s="52"/>
      <c r="D73" s="27"/>
      <c r="E73" s="27">
        <v>1</v>
      </c>
      <c r="F73" s="27"/>
      <c r="G73" s="27"/>
      <c r="H73" s="38"/>
      <c r="I73" s="52">
        <f t="shared" si="16"/>
        <v>1</v>
      </c>
      <c r="J73" s="38">
        <f t="shared" si="17"/>
        <v>0</v>
      </c>
      <c r="K73" s="167">
        <f t="shared" si="18"/>
        <v>1</v>
      </c>
    </row>
    <row r="74" spans="1:11" ht="27" customHeight="1" thickBot="1" x14ac:dyDescent="0.25">
      <c r="A74" s="128"/>
      <c r="B74" s="73" t="s">
        <v>753</v>
      </c>
      <c r="C74" s="53"/>
      <c r="D74" s="11"/>
      <c r="E74" s="11">
        <v>1</v>
      </c>
      <c r="F74" s="11"/>
      <c r="G74" s="11"/>
      <c r="H74" s="40"/>
      <c r="I74" s="58">
        <f t="shared" ref="I74:I75" si="19">SUM(C74+E74+G74)</f>
        <v>1</v>
      </c>
      <c r="J74" s="3">
        <f t="shared" ref="J74:J75" si="20">SUM(D74+F74+H74)</f>
        <v>0</v>
      </c>
      <c r="K74" s="168">
        <f t="shared" ref="K74:K75" si="21">SUM(I74:J74)</f>
        <v>1</v>
      </c>
    </row>
    <row r="75" spans="1:11" ht="27" customHeight="1" thickBot="1" x14ac:dyDescent="0.25">
      <c r="A75" s="127"/>
      <c r="B75" s="72" t="s">
        <v>748</v>
      </c>
      <c r="C75" s="52"/>
      <c r="D75" s="27"/>
      <c r="E75" s="27">
        <v>1</v>
      </c>
      <c r="F75" s="27">
        <v>3</v>
      </c>
      <c r="G75" s="27"/>
      <c r="H75" s="38"/>
      <c r="I75" s="52">
        <f t="shared" si="19"/>
        <v>1</v>
      </c>
      <c r="J75" s="38">
        <f t="shared" si="20"/>
        <v>3</v>
      </c>
      <c r="K75" s="167">
        <f t="shared" si="21"/>
        <v>4</v>
      </c>
    </row>
    <row r="76" spans="1:11" ht="27" customHeight="1" thickBot="1" x14ac:dyDescent="0.25">
      <c r="A76" s="128"/>
      <c r="B76" s="73" t="s">
        <v>715</v>
      </c>
      <c r="C76" s="53"/>
      <c r="D76" s="11"/>
      <c r="E76" s="11"/>
      <c r="F76" s="11"/>
      <c r="G76" s="11"/>
      <c r="H76" s="40">
        <v>1</v>
      </c>
      <c r="I76" s="58">
        <f t="shared" si="16"/>
        <v>0</v>
      </c>
      <c r="J76" s="3">
        <f t="shared" si="17"/>
        <v>1</v>
      </c>
      <c r="K76" s="168">
        <f t="shared" si="18"/>
        <v>1</v>
      </c>
    </row>
    <row r="77" spans="1:11" ht="27" customHeight="1" thickBot="1" x14ac:dyDescent="0.25">
      <c r="A77" s="127"/>
      <c r="B77" s="72" t="s">
        <v>716</v>
      </c>
      <c r="C77" s="52"/>
      <c r="D77" s="27"/>
      <c r="E77" s="27"/>
      <c r="F77" s="27"/>
      <c r="G77" s="27"/>
      <c r="H77" s="38">
        <v>2</v>
      </c>
      <c r="I77" s="52">
        <f t="shared" si="16"/>
        <v>0</v>
      </c>
      <c r="J77" s="38">
        <f t="shared" si="17"/>
        <v>2</v>
      </c>
      <c r="K77" s="167">
        <f t="shared" si="18"/>
        <v>2</v>
      </c>
    </row>
    <row r="78" spans="1:11" ht="27" customHeight="1" thickBot="1" x14ac:dyDescent="0.25">
      <c r="A78" s="128"/>
      <c r="B78" s="73" t="s">
        <v>752</v>
      </c>
      <c r="C78" s="53"/>
      <c r="D78" s="11"/>
      <c r="E78" s="11">
        <v>1</v>
      </c>
      <c r="F78" s="11"/>
      <c r="G78" s="11"/>
      <c r="H78" s="40">
        <v>2</v>
      </c>
      <c r="I78" s="58">
        <f t="shared" si="16"/>
        <v>1</v>
      </c>
      <c r="J78" s="3">
        <f t="shared" si="17"/>
        <v>2</v>
      </c>
      <c r="K78" s="168">
        <f t="shared" si="18"/>
        <v>3</v>
      </c>
    </row>
    <row r="79" spans="1:11" ht="27" customHeight="1" thickBot="1" x14ac:dyDescent="0.25">
      <c r="A79" s="127"/>
      <c r="B79" s="72" t="s">
        <v>751</v>
      </c>
      <c r="C79" s="52"/>
      <c r="D79" s="27"/>
      <c r="E79" s="27">
        <v>1</v>
      </c>
      <c r="F79" s="27"/>
      <c r="G79" s="27"/>
      <c r="H79" s="38"/>
      <c r="I79" s="52">
        <f>SUM(C79+E79+G79)</f>
        <v>1</v>
      </c>
      <c r="J79" s="38">
        <f>SUM(D79+F79+H79)</f>
        <v>0</v>
      </c>
      <c r="K79" s="167">
        <f>SUM(I79:J79)</f>
        <v>1</v>
      </c>
    </row>
    <row r="80" spans="1:11" ht="27" customHeight="1" thickBot="1" x14ac:dyDescent="0.25">
      <c r="A80" s="128"/>
      <c r="B80" s="73" t="s">
        <v>735</v>
      </c>
      <c r="C80" s="53"/>
      <c r="D80" s="11"/>
      <c r="E80" s="11"/>
      <c r="F80" s="11">
        <v>3</v>
      </c>
      <c r="G80" s="11"/>
      <c r="H80" s="40">
        <v>5</v>
      </c>
      <c r="I80" s="58">
        <f t="shared" si="16"/>
        <v>0</v>
      </c>
      <c r="J80" s="3">
        <f t="shared" si="17"/>
        <v>8</v>
      </c>
      <c r="K80" s="168">
        <f t="shared" si="18"/>
        <v>8</v>
      </c>
    </row>
    <row r="81" spans="1:11" ht="27" customHeight="1" thickBot="1" x14ac:dyDescent="0.25">
      <c r="A81" s="127"/>
      <c r="B81" s="72" t="s">
        <v>728</v>
      </c>
      <c r="C81" s="52"/>
      <c r="D81" s="27"/>
      <c r="E81" s="27"/>
      <c r="F81" s="27">
        <v>16</v>
      </c>
      <c r="G81" s="27"/>
      <c r="H81" s="38">
        <v>5</v>
      </c>
      <c r="I81" s="52">
        <f t="shared" si="16"/>
        <v>0</v>
      </c>
      <c r="J81" s="38">
        <f t="shared" si="17"/>
        <v>21</v>
      </c>
      <c r="K81" s="167">
        <f t="shared" si="18"/>
        <v>21</v>
      </c>
    </row>
    <row r="82" spans="1:11" ht="27" customHeight="1" thickBot="1" x14ac:dyDescent="0.25">
      <c r="A82" s="128"/>
      <c r="B82" s="73" t="s">
        <v>737</v>
      </c>
      <c r="C82" s="53"/>
      <c r="D82" s="11"/>
      <c r="E82" s="11"/>
      <c r="F82" s="11"/>
      <c r="G82" s="11"/>
      <c r="H82" s="40">
        <v>2</v>
      </c>
      <c r="I82" s="58">
        <f t="shared" ref="I82:J84" si="22">SUM(C82+E82+G82)</f>
        <v>0</v>
      </c>
      <c r="J82" s="3">
        <f t="shared" si="22"/>
        <v>2</v>
      </c>
      <c r="K82" s="168">
        <f>SUM(I82:J82)</f>
        <v>2</v>
      </c>
    </row>
    <row r="83" spans="1:11" ht="27" customHeight="1" thickBot="1" x14ac:dyDescent="0.25">
      <c r="A83" s="127"/>
      <c r="B83" s="72" t="s">
        <v>714</v>
      </c>
      <c r="C83" s="52"/>
      <c r="D83" s="27"/>
      <c r="E83" s="27">
        <v>10</v>
      </c>
      <c r="F83" s="27">
        <v>15</v>
      </c>
      <c r="G83" s="27">
        <v>4</v>
      </c>
      <c r="H83" s="38">
        <v>8</v>
      </c>
      <c r="I83" s="52">
        <f t="shared" si="22"/>
        <v>14</v>
      </c>
      <c r="J83" s="38">
        <f t="shared" si="22"/>
        <v>23</v>
      </c>
      <c r="K83" s="167">
        <f>SUM(I83:J83)</f>
        <v>37</v>
      </c>
    </row>
    <row r="84" spans="1:11" ht="27" customHeight="1" thickBot="1" x14ac:dyDescent="0.25">
      <c r="A84" s="128"/>
      <c r="B84" s="73" t="s">
        <v>734</v>
      </c>
      <c r="C84" s="53"/>
      <c r="D84" s="11"/>
      <c r="E84" s="11">
        <v>5</v>
      </c>
      <c r="F84" s="11">
        <v>3</v>
      </c>
      <c r="G84" s="11">
        <v>1</v>
      </c>
      <c r="H84" s="40">
        <v>4</v>
      </c>
      <c r="I84" s="58">
        <f t="shared" si="22"/>
        <v>6</v>
      </c>
      <c r="J84" s="3">
        <f t="shared" si="22"/>
        <v>7</v>
      </c>
      <c r="K84" s="168">
        <f>SUM(I84:J84)</f>
        <v>13</v>
      </c>
    </row>
    <row r="85" spans="1:11" ht="27" customHeight="1" thickBot="1" x14ac:dyDescent="0.25">
      <c r="A85" s="127"/>
      <c r="B85" s="72" t="s">
        <v>729</v>
      </c>
      <c r="C85" s="52"/>
      <c r="D85" s="27"/>
      <c r="E85" s="27"/>
      <c r="F85" s="27">
        <v>4</v>
      </c>
      <c r="G85" s="27"/>
      <c r="H85" s="38">
        <v>2</v>
      </c>
      <c r="I85" s="52">
        <f t="shared" ref="I85:I92" si="23">SUM(C85+E85+G85)</f>
        <v>0</v>
      </c>
      <c r="J85" s="38">
        <f t="shared" ref="J85:J92" si="24">SUM(D85+F85+H85)</f>
        <v>6</v>
      </c>
      <c r="K85" s="167">
        <f t="shared" ref="K85:K92" si="25">SUM(I85:J85)</f>
        <v>6</v>
      </c>
    </row>
    <row r="86" spans="1:11" ht="27" customHeight="1" thickBot="1" x14ac:dyDescent="0.25">
      <c r="A86" s="128"/>
      <c r="B86" s="73" t="s">
        <v>710</v>
      </c>
      <c r="C86" s="53"/>
      <c r="D86" s="11"/>
      <c r="E86" s="11">
        <v>30</v>
      </c>
      <c r="F86" s="11">
        <v>9</v>
      </c>
      <c r="G86" s="11">
        <v>5</v>
      </c>
      <c r="H86" s="40">
        <v>3</v>
      </c>
      <c r="I86" s="58">
        <f t="shared" si="23"/>
        <v>35</v>
      </c>
      <c r="J86" s="3">
        <f t="shared" si="24"/>
        <v>12</v>
      </c>
      <c r="K86" s="168">
        <f t="shared" si="25"/>
        <v>47</v>
      </c>
    </row>
    <row r="87" spans="1:11" ht="27" customHeight="1" thickBot="1" x14ac:dyDescent="0.25">
      <c r="A87" s="127"/>
      <c r="B87" s="72" t="s">
        <v>711</v>
      </c>
      <c r="C87" s="52"/>
      <c r="D87" s="27"/>
      <c r="E87" s="27">
        <v>9</v>
      </c>
      <c r="F87" s="27">
        <v>8</v>
      </c>
      <c r="G87" s="27">
        <v>1</v>
      </c>
      <c r="H87" s="38">
        <v>3</v>
      </c>
      <c r="I87" s="52">
        <f t="shared" si="23"/>
        <v>10</v>
      </c>
      <c r="J87" s="38">
        <f t="shared" si="24"/>
        <v>11</v>
      </c>
      <c r="K87" s="167">
        <f t="shared" si="25"/>
        <v>21</v>
      </c>
    </row>
    <row r="88" spans="1:11" ht="27" customHeight="1" thickBot="1" x14ac:dyDescent="0.25">
      <c r="A88" s="128"/>
      <c r="B88" s="73" t="s">
        <v>739</v>
      </c>
      <c r="C88" s="53"/>
      <c r="D88" s="11"/>
      <c r="E88" s="11"/>
      <c r="F88" s="11"/>
      <c r="G88" s="11"/>
      <c r="H88" s="40">
        <v>4</v>
      </c>
      <c r="I88" s="58">
        <f t="shared" si="23"/>
        <v>0</v>
      </c>
      <c r="J88" s="3">
        <f t="shared" si="24"/>
        <v>4</v>
      </c>
      <c r="K88" s="168">
        <f t="shared" si="25"/>
        <v>4</v>
      </c>
    </row>
    <row r="89" spans="1:11" ht="27" customHeight="1" thickBot="1" x14ac:dyDescent="0.25">
      <c r="A89" s="127"/>
      <c r="B89" s="72" t="s">
        <v>733</v>
      </c>
      <c r="C89" s="52"/>
      <c r="D89" s="27"/>
      <c r="E89" s="27">
        <v>1</v>
      </c>
      <c r="F89" s="27"/>
      <c r="G89" s="27">
        <v>2</v>
      </c>
      <c r="H89" s="38"/>
      <c r="I89" s="52">
        <f t="shared" ref="I89" si="26">SUM(C89+E89+G89)</f>
        <v>3</v>
      </c>
      <c r="J89" s="38">
        <f t="shared" ref="J89" si="27">SUM(D89+F89+H89)</f>
        <v>0</v>
      </c>
      <c r="K89" s="167">
        <f t="shared" ref="K89" si="28">SUM(I89:J89)</f>
        <v>3</v>
      </c>
    </row>
    <row r="90" spans="1:11" ht="27" customHeight="1" thickBot="1" x14ac:dyDescent="0.25">
      <c r="A90" s="128"/>
      <c r="B90" s="73" t="s">
        <v>738</v>
      </c>
      <c r="C90" s="63"/>
      <c r="D90" s="11"/>
      <c r="E90" s="11"/>
      <c r="F90" s="11"/>
      <c r="G90" s="11">
        <v>1</v>
      </c>
      <c r="H90" s="11"/>
      <c r="I90" s="58">
        <f t="shared" si="23"/>
        <v>1</v>
      </c>
      <c r="J90" s="3">
        <f t="shared" si="24"/>
        <v>0</v>
      </c>
      <c r="K90" s="168">
        <f t="shared" si="25"/>
        <v>1</v>
      </c>
    </row>
    <row r="91" spans="1:11" ht="27" customHeight="1" thickTop="1" thickBot="1" x14ac:dyDescent="0.25">
      <c r="A91" s="130" t="s">
        <v>633</v>
      </c>
      <c r="B91" s="75"/>
      <c r="C91" s="49">
        <f t="shared" ref="C91:H91" si="29">SUM(C41:C90)</f>
        <v>248</v>
      </c>
      <c r="D91" s="49">
        <f t="shared" si="29"/>
        <v>83</v>
      </c>
      <c r="E91" s="49">
        <f t="shared" si="29"/>
        <v>128</v>
      </c>
      <c r="F91" s="49">
        <f t="shared" si="29"/>
        <v>89</v>
      </c>
      <c r="G91" s="49">
        <f t="shared" si="29"/>
        <v>89</v>
      </c>
      <c r="H91" s="64">
        <f t="shared" si="29"/>
        <v>84</v>
      </c>
      <c r="I91" s="49">
        <f>SUM(C91+E91+G91)</f>
        <v>465</v>
      </c>
      <c r="J91" s="64">
        <f t="shared" si="24"/>
        <v>256</v>
      </c>
      <c r="K91" s="170">
        <f t="shared" si="25"/>
        <v>721</v>
      </c>
    </row>
    <row r="92" spans="1:11" ht="27" customHeight="1" thickTop="1" thickBot="1" x14ac:dyDescent="0.25">
      <c r="A92" s="132" t="s">
        <v>568</v>
      </c>
      <c r="B92" s="77" t="s">
        <v>170</v>
      </c>
      <c r="C92" s="58">
        <v>94</v>
      </c>
      <c r="D92" s="26">
        <v>12</v>
      </c>
      <c r="E92" s="26"/>
      <c r="F92" s="26"/>
      <c r="G92" s="26"/>
      <c r="H92" s="3"/>
      <c r="I92" s="58">
        <f t="shared" si="23"/>
        <v>94</v>
      </c>
      <c r="J92" s="3">
        <f t="shared" si="24"/>
        <v>12</v>
      </c>
      <c r="K92" s="168">
        <f t="shared" si="25"/>
        <v>106</v>
      </c>
    </row>
    <row r="93" spans="1:11" ht="27" customHeight="1" thickBot="1" x14ac:dyDescent="0.25">
      <c r="A93" s="127"/>
      <c r="B93" s="72" t="s">
        <v>226</v>
      </c>
      <c r="C93" s="52">
        <v>1</v>
      </c>
      <c r="D93" s="27"/>
      <c r="E93" s="27"/>
      <c r="F93" s="27"/>
      <c r="G93" s="27"/>
      <c r="H93" s="38"/>
      <c r="I93" s="52">
        <f>SUM(C93+E93+G93)</f>
        <v>1</v>
      </c>
      <c r="J93" s="38">
        <f>SUM(D93+F93+H93)</f>
        <v>0</v>
      </c>
      <c r="K93" s="167">
        <f>SUM(I93:J93)</f>
        <v>1</v>
      </c>
    </row>
    <row r="94" spans="1:11" ht="27" customHeight="1" thickBot="1" x14ac:dyDescent="0.25">
      <c r="A94" s="128"/>
      <c r="B94" s="73" t="s">
        <v>229</v>
      </c>
      <c r="C94" s="53">
        <v>1</v>
      </c>
      <c r="D94" s="11"/>
      <c r="E94" s="11"/>
      <c r="F94" s="11"/>
      <c r="G94" s="11"/>
      <c r="H94" s="40"/>
      <c r="I94" s="58">
        <f t="shared" ref="I94:I102" si="30">SUM(C94+E94+G94)</f>
        <v>1</v>
      </c>
      <c r="J94" s="3">
        <f t="shared" ref="J94:J102" si="31">SUM(D94+F94+H94)</f>
        <v>0</v>
      </c>
      <c r="K94" s="168">
        <f t="shared" ref="K94:K102" si="32">SUM(I94:J94)</f>
        <v>1</v>
      </c>
    </row>
    <row r="95" spans="1:11" ht="27" customHeight="1" thickBot="1" x14ac:dyDescent="0.25">
      <c r="A95" s="127"/>
      <c r="B95" s="72" t="s">
        <v>706</v>
      </c>
      <c r="C95" s="52"/>
      <c r="D95" s="27">
        <v>1</v>
      </c>
      <c r="E95" s="27">
        <v>9</v>
      </c>
      <c r="F95" s="27">
        <v>2</v>
      </c>
      <c r="G95" s="27"/>
      <c r="H95" s="38">
        <v>2</v>
      </c>
      <c r="I95" s="52">
        <f t="shared" si="30"/>
        <v>9</v>
      </c>
      <c r="J95" s="38">
        <f t="shared" si="31"/>
        <v>5</v>
      </c>
      <c r="K95" s="167">
        <f t="shared" si="32"/>
        <v>14</v>
      </c>
    </row>
    <row r="96" spans="1:11" ht="27" customHeight="1" thickBot="1" x14ac:dyDescent="0.25">
      <c r="A96" s="128"/>
      <c r="B96" s="73" t="s">
        <v>698</v>
      </c>
      <c r="C96" s="53">
        <v>117</v>
      </c>
      <c r="D96" s="11">
        <v>15</v>
      </c>
      <c r="E96" s="11">
        <v>1</v>
      </c>
      <c r="F96" s="11">
        <v>1</v>
      </c>
      <c r="G96" s="11"/>
      <c r="H96" s="40"/>
      <c r="I96" s="58">
        <f t="shared" si="30"/>
        <v>118</v>
      </c>
      <c r="J96" s="3">
        <f t="shared" si="31"/>
        <v>16</v>
      </c>
      <c r="K96" s="168">
        <f t="shared" si="32"/>
        <v>134</v>
      </c>
    </row>
    <row r="97" spans="1:11" ht="27" customHeight="1" thickBot="1" x14ac:dyDescent="0.25">
      <c r="A97" s="127"/>
      <c r="B97" s="72" t="s">
        <v>705</v>
      </c>
      <c r="C97" s="52"/>
      <c r="D97" s="27"/>
      <c r="E97" s="27">
        <v>1</v>
      </c>
      <c r="F97" s="27"/>
      <c r="G97" s="27"/>
      <c r="H97" s="38"/>
      <c r="I97" s="52">
        <f t="shared" si="30"/>
        <v>1</v>
      </c>
      <c r="J97" s="38">
        <f t="shared" si="31"/>
        <v>0</v>
      </c>
      <c r="K97" s="167">
        <f t="shared" si="32"/>
        <v>1</v>
      </c>
    </row>
    <row r="98" spans="1:11" ht="27" customHeight="1" thickBot="1" x14ac:dyDescent="0.25">
      <c r="A98" s="128"/>
      <c r="B98" s="73" t="s">
        <v>703</v>
      </c>
      <c r="C98" s="53">
        <v>110</v>
      </c>
      <c r="D98" s="11">
        <v>19</v>
      </c>
      <c r="E98" s="11">
        <v>3</v>
      </c>
      <c r="F98" s="11">
        <v>3</v>
      </c>
      <c r="G98" s="11">
        <v>1</v>
      </c>
      <c r="H98" s="40">
        <v>1</v>
      </c>
      <c r="I98" s="58">
        <f t="shared" si="30"/>
        <v>114</v>
      </c>
      <c r="J98" s="3">
        <f t="shared" si="31"/>
        <v>23</v>
      </c>
      <c r="K98" s="168">
        <f t="shared" si="32"/>
        <v>137</v>
      </c>
    </row>
    <row r="99" spans="1:11" ht="27" customHeight="1" thickBot="1" x14ac:dyDescent="0.25">
      <c r="A99" s="127"/>
      <c r="B99" s="72" t="s">
        <v>699</v>
      </c>
      <c r="C99" s="52">
        <v>10</v>
      </c>
      <c r="D99" s="27">
        <v>1</v>
      </c>
      <c r="E99" s="27">
        <v>1</v>
      </c>
      <c r="F99" s="27">
        <v>1</v>
      </c>
      <c r="G99" s="27"/>
      <c r="H99" s="38">
        <v>1</v>
      </c>
      <c r="I99" s="52">
        <f t="shared" si="30"/>
        <v>11</v>
      </c>
      <c r="J99" s="38">
        <f t="shared" si="31"/>
        <v>3</v>
      </c>
      <c r="K99" s="167">
        <f t="shared" si="32"/>
        <v>14</v>
      </c>
    </row>
    <row r="100" spans="1:11" ht="27" customHeight="1" thickBot="1" x14ac:dyDescent="0.25">
      <c r="A100" s="128"/>
      <c r="B100" s="73" t="s">
        <v>707</v>
      </c>
      <c r="C100" s="53"/>
      <c r="D100" s="11"/>
      <c r="E100" s="11">
        <v>2</v>
      </c>
      <c r="F100" s="11">
        <v>1</v>
      </c>
      <c r="G100" s="11"/>
      <c r="H100" s="40"/>
      <c r="I100" s="58">
        <f t="shared" si="30"/>
        <v>2</v>
      </c>
      <c r="J100" s="3">
        <f t="shared" si="31"/>
        <v>1</v>
      </c>
      <c r="K100" s="168">
        <f t="shared" si="32"/>
        <v>3</v>
      </c>
    </row>
    <row r="101" spans="1:11" ht="27" customHeight="1" thickBot="1" x14ac:dyDescent="0.25">
      <c r="A101" s="127"/>
      <c r="B101" s="72" t="s">
        <v>702</v>
      </c>
      <c r="C101" s="52"/>
      <c r="D101" s="27"/>
      <c r="E101" s="27">
        <v>1</v>
      </c>
      <c r="F101" s="27"/>
      <c r="G101" s="27"/>
      <c r="H101" s="38"/>
      <c r="I101" s="52">
        <f t="shared" si="30"/>
        <v>1</v>
      </c>
      <c r="J101" s="38">
        <f t="shared" si="31"/>
        <v>0</v>
      </c>
      <c r="K101" s="167">
        <f t="shared" si="32"/>
        <v>1</v>
      </c>
    </row>
    <row r="102" spans="1:11" ht="27" customHeight="1" thickBot="1" x14ac:dyDescent="0.25">
      <c r="A102" s="128"/>
      <c r="B102" s="73" t="s">
        <v>230</v>
      </c>
      <c r="C102" s="53"/>
      <c r="D102" s="11"/>
      <c r="E102" s="11">
        <v>1</v>
      </c>
      <c r="F102" s="11"/>
      <c r="G102" s="11"/>
      <c r="H102" s="40"/>
      <c r="I102" s="58">
        <f t="shared" si="30"/>
        <v>1</v>
      </c>
      <c r="J102" s="3">
        <f t="shared" si="31"/>
        <v>0</v>
      </c>
      <c r="K102" s="168">
        <f t="shared" si="32"/>
        <v>1</v>
      </c>
    </row>
    <row r="103" spans="1:11" ht="27" customHeight="1" thickBot="1" x14ac:dyDescent="0.25">
      <c r="A103" s="127"/>
      <c r="B103" s="72" t="s">
        <v>701</v>
      </c>
      <c r="C103" s="52"/>
      <c r="D103" s="27"/>
      <c r="E103" s="27">
        <v>1</v>
      </c>
      <c r="F103" s="27">
        <v>2</v>
      </c>
      <c r="G103" s="27"/>
      <c r="H103" s="38">
        <v>1</v>
      </c>
      <c r="I103" s="52">
        <f>SUM(C103+E103+G103)</f>
        <v>1</v>
      </c>
      <c r="J103" s="38">
        <f>SUM(D103+F103+H103)</f>
        <v>3</v>
      </c>
      <c r="K103" s="167">
        <f>SUM(I103:J103)</f>
        <v>4</v>
      </c>
    </row>
    <row r="104" spans="1:11" ht="27" customHeight="1" thickBot="1" x14ac:dyDescent="0.25">
      <c r="A104" s="129"/>
      <c r="B104" s="74" t="s">
        <v>704</v>
      </c>
      <c r="C104" s="56"/>
      <c r="D104" s="25"/>
      <c r="E104" s="25">
        <v>1</v>
      </c>
      <c r="F104" s="25"/>
      <c r="G104" s="25"/>
      <c r="H104" s="4"/>
      <c r="I104" s="57">
        <f t="shared" ref="I104" si="33">SUM(C104+E104+G104)</f>
        <v>1</v>
      </c>
      <c r="J104" s="69">
        <f t="shared" ref="J104" si="34">SUM(D104+F104+H104)</f>
        <v>0</v>
      </c>
      <c r="K104" s="172">
        <f t="shared" ref="K104" si="35">SUM(I104:J104)</f>
        <v>1</v>
      </c>
    </row>
    <row r="105" spans="1:11" ht="27" customHeight="1" thickBot="1" x14ac:dyDescent="0.25">
      <c r="A105" s="127"/>
      <c r="B105" s="72" t="s">
        <v>700</v>
      </c>
      <c r="C105" s="52">
        <v>3</v>
      </c>
      <c r="D105" s="27"/>
      <c r="E105" s="27">
        <v>1</v>
      </c>
      <c r="F105" s="27"/>
      <c r="G105" s="27"/>
      <c r="H105" s="38"/>
      <c r="I105" s="52">
        <f>SUM(C105+E105+G105)</f>
        <v>4</v>
      </c>
      <c r="J105" s="38">
        <f>SUM(D105+F105+H105)</f>
        <v>0</v>
      </c>
      <c r="K105" s="167">
        <f>SUM(I105:J105)</f>
        <v>4</v>
      </c>
    </row>
    <row r="106" spans="1:11" ht="27" customHeight="1" thickTop="1" thickBot="1" x14ac:dyDescent="0.25">
      <c r="A106" s="130" t="s">
        <v>638</v>
      </c>
      <c r="B106" s="75"/>
      <c r="C106" s="49">
        <f>SUM(C92:C105)</f>
        <v>336</v>
      </c>
      <c r="D106" s="49">
        <f t="shared" ref="D106:H106" si="36">SUM(D92:D105)</f>
        <v>48</v>
      </c>
      <c r="E106" s="49">
        <f t="shared" si="36"/>
        <v>22</v>
      </c>
      <c r="F106" s="49">
        <f t="shared" si="36"/>
        <v>10</v>
      </c>
      <c r="G106" s="49">
        <f>SUM(G92:G105)</f>
        <v>1</v>
      </c>
      <c r="H106" s="49">
        <f t="shared" si="36"/>
        <v>5</v>
      </c>
      <c r="I106" s="49">
        <f>SUM(C106+E106+G106)</f>
        <v>359</v>
      </c>
      <c r="J106" s="64">
        <f>SUM(D106+F106+H106)</f>
        <v>63</v>
      </c>
      <c r="K106" s="170">
        <f>SUM(I106:J106)</f>
        <v>422</v>
      </c>
    </row>
    <row r="107" spans="1:11" ht="27" customHeight="1" thickTop="1" thickBot="1" x14ac:dyDescent="0.25">
      <c r="A107" s="132" t="s">
        <v>569</v>
      </c>
      <c r="B107" s="77" t="s">
        <v>231</v>
      </c>
      <c r="C107" s="58"/>
      <c r="D107" s="26"/>
      <c r="E107" s="26">
        <v>1</v>
      </c>
      <c r="F107" s="26"/>
      <c r="G107" s="26"/>
      <c r="H107" s="3"/>
      <c r="I107" s="58">
        <f t="shared" ref="I107:I117" si="37">SUM(C107+E107+G107)</f>
        <v>1</v>
      </c>
      <c r="J107" s="3">
        <f t="shared" ref="J107:J117" si="38">SUM(D107+F107+H107)</f>
        <v>0</v>
      </c>
      <c r="K107" s="168">
        <f t="shared" ref="K107:K117" si="39">SUM(I107:J107)</f>
        <v>1</v>
      </c>
    </row>
    <row r="108" spans="1:11" ht="27" customHeight="1" thickBot="1" x14ac:dyDescent="0.25">
      <c r="A108" s="127"/>
      <c r="B108" s="72" t="s">
        <v>245</v>
      </c>
      <c r="C108" s="52">
        <v>4</v>
      </c>
      <c r="D108" s="27">
        <v>7</v>
      </c>
      <c r="E108" s="27"/>
      <c r="F108" s="27"/>
      <c r="G108" s="27"/>
      <c r="H108" s="38"/>
      <c r="I108" s="52">
        <f t="shared" si="37"/>
        <v>4</v>
      </c>
      <c r="J108" s="38">
        <f t="shared" si="38"/>
        <v>7</v>
      </c>
      <c r="K108" s="167">
        <f t="shared" si="39"/>
        <v>11</v>
      </c>
    </row>
    <row r="109" spans="1:11" ht="27" customHeight="1" thickBot="1" x14ac:dyDescent="0.25">
      <c r="A109" s="128"/>
      <c r="B109" s="73" t="s">
        <v>232</v>
      </c>
      <c r="C109" s="53"/>
      <c r="D109" s="11"/>
      <c r="E109" s="11">
        <v>2</v>
      </c>
      <c r="F109" s="11">
        <v>2</v>
      </c>
      <c r="G109" s="11">
        <v>1</v>
      </c>
      <c r="H109" s="40"/>
      <c r="I109" s="58">
        <f t="shared" si="37"/>
        <v>3</v>
      </c>
      <c r="J109" s="3">
        <f t="shared" si="38"/>
        <v>2</v>
      </c>
      <c r="K109" s="168">
        <f t="shared" si="39"/>
        <v>5</v>
      </c>
    </row>
    <row r="110" spans="1:11" ht="27" customHeight="1" thickBot="1" x14ac:dyDescent="0.25">
      <c r="A110" s="127"/>
      <c r="B110" s="72" t="s">
        <v>234</v>
      </c>
      <c r="C110" s="52"/>
      <c r="D110" s="27"/>
      <c r="E110" s="27">
        <v>1</v>
      </c>
      <c r="F110" s="27"/>
      <c r="G110" s="27"/>
      <c r="H110" s="38"/>
      <c r="I110" s="52">
        <f t="shared" si="37"/>
        <v>1</v>
      </c>
      <c r="J110" s="38">
        <f t="shared" si="38"/>
        <v>0</v>
      </c>
      <c r="K110" s="167">
        <f t="shared" si="39"/>
        <v>1</v>
      </c>
    </row>
    <row r="111" spans="1:11" ht="27" customHeight="1" thickBot="1" x14ac:dyDescent="0.25">
      <c r="A111" s="128"/>
      <c r="B111" s="73" t="s">
        <v>247</v>
      </c>
      <c r="C111" s="53"/>
      <c r="D111" s="11"/>
      <c r="E111" s="11"/>
      <c r="F111" s="11"/>
      <c r="G111" s="11">
        <v>3</v>
      </c>
      <c r="H111" s="40"/>
      <c r="I111" s="58">
        <f>SUM(C111+E111+G111)</f>
        <v>3</v>
      </c>
      <c r="J111" s="3">
        <f>SUM(D111+F111+H111)</f>
        <v>0</v>
      </c>
      <c r="K111" s="168">
        <f>SUM(I111:J111)</f>
        <v>3</v>
      </c>
    </row>
    <row r="112" spans="1:11" ht="27" customHeight="1" thickBot="1" x14ac:dyDescent="0.25">
      <c r="A112" s="127"/>
      <c r="B112" s="72" t="s">
        <v>248</v>
      </c>
      <c r="C112" s="52"/>
      <c r="D112" s="27"/>
      <c r="E112" s="27">
        <v>1</v>
      </c>
      <c r="F112" s="27"/>
      <c r="G112" s="27">
        <v>1</v>
      </c>
      <c r="H112" s="38"/>
      <c r="I112" s="52">
        <f t="shared" si="37"/>
        <v>2</v>
      </c>
      <c r="J112" s="38">
        <f t="shared" si="38"/>
        <v>0</v>
      </c>
      <c r="K112" s="167">
        <f t="shared" si="39"/>
        <v>2</v>
      </c>
    </row>
    <row r="113" spans="1:11" ht="27" customHeight="1" thickBot="1" x14ac:dyDescent="0.25">
      <c r="A113" s="128"/>
      <c r="B113" s="73" t="s">
        <v>236</v>
      </c>
      <c r="C113" s="53"/>
      <c r="D113" s="11"/>
      <c r="E113" s="11">
        <v>6</v>
      </c>
      <c r="F113" s="11"/>
      <c r="G113" s="11">
        <v>1</v>
      </c>
      <c r="H113" s="40">
        <v>1</v>
      </c>
      <c r="I113" s="58">
        <f t="shared" si="37"/>
        <v>7</v>
      </c>
      <c r="J113" s="3">
        <f t="shared" si="38"/>
        <v>1</v>
      </c>
      <c r="K113" s="168">
        <f t="shared" si="39"/>
        <v>8</v>
      </c>
    </row>
    <row r="114" spans="1:11" ht="27" customHeight="1" thickBot="1" x14ac:dyDescent="0.25">
      <c r="A114" s="127"/>
      <c r="B114" s="72" t="s">
        <v>237</v>
      </c>
      <c r="C114" s="52"/>
      <c r="D114" s="27"/>
      <c r="E114" s="27">
        <v>1</v>
      </c>
      <c r="F114" s="27"/>
      <c r="G114" s="27"/>
      <c r="H114" s="38"/>
      <c r="I114" s="52">
        <f t="shared" si="37"/>
        <v>1</v>
      </c>
      <c r="J114" s="38">
        <f t="shared" si="38"/>
        <v>0</v>
      </c>
      <c r="K114" s="167">
        <f t="shared" si="39"/>
        <v>1</v>
      </c>
    </row>
    <row r="115" spans="1:11" ht="27" customHeight="1" thickBot="1" x14ac:dyDescent="0.25">
      <c r="A115" s="128"/>
      <c r="B115" s="73" t="s">
        <v>238</v>
      </c>
      <c r="C115" s="53"/>
      <c r="D115" s="11"/>
      <c r="E115" s="11">
        <v>1</v>
      </c>
      <c r="F115" s="11"/>
      <c r="G115" s="11">
        <v>1</v>
      </c>
      <c r="H115" s="40"/>
      <c r="I115" s="58">
        <f t="shared" si="37"/>
        <v>2</v>
      </c>
      <c r="J115" s="3">
        <f t="shared" si="38"/>
        <v>0</v>
      </c>
      <c r="K115" s="168">
        <f t="shared" si="39"/>
        <v>2</v>
      </c>
    </row>
    <row r="116" spans="1:11" ht="27" customHeight="1" thickBot="1" x14ac:dyDescent="0.25">
      <c r="A116" s="127"/>
      <c r="B116" s="72" t="s">
        <v>239</v>
      </c>
      <c r="C116" s="52"/>
      <c r="D116" s="27"/>
      <c r="E116" s="27"/>
      <c r="F116" s="27">
        <v>1</v>
      </c>
      <c r="G116" s="27">
        <v>1</v>
      </c>
      <c r="H116" s="38"/>
      <c r="I116" s="52">
        <f t="shared" si="37"/>
        <v>1</v>
      </c>
      <c r="J116" s="38">
        <f t="shared" si="38"/>
        <v>1</v>
      </c>
      <c r="K116" s="167">
        <f t="shared" si="39"/>
        <v>2</v>
      </c>
    </row>
    <row r="117" spans="1:11" ht="27" customHeight="1" thickBot="1" x14ac:dyDescent="0.25">
      <c r="A117" s="128"/>
      <c r="B117" s="73" t="s">
        <v>240</v>
      </c>
      <c r="C117" s="53"/>
      <c r="D117" s="11"/>
      <c r="E117" s="11">
        <v>1</v>
      </c>
      <c r="F117" s="11"/>
      <c r="G117" s="11"/>
      <c r="H117" s="40"/>
      <c r="I117" s="58">
        <f t="shared" si="37"/>
        <v>1</v>
      </c>
      <c r="J117" s="3">
        <f t="shared" si="38"/>
        <v>0</v>
      </c>
      <c r="K117" s="168">
        <f t="shared" si="39"/>
        <v>1</v>
      </c>
    </row>
    <row r="118" spans="1:11" ht="27" customHeight="1" thickBot="1" x14ac:dyDescent="0.25">
      <c r="A118" s="127"/>
      <c r="B118" s="72" t="s">
        <v>249</v>
      </c>
      <c r="C118" s="52">
        <v>4</v>
      </c>
      <c r="D118" s="27">
        <v>6</v>
      </c>
      <c r="E118" s="27"/>
      <c r="F118" s="27"/>
      <c r="G118" s="27"/>
      <c r="H118" s="38"/>
      <c r="I118" s="52">
        <f>SUM(C118+E118+G118)</f>
        <v>4</v>
      </c>
      <c r="J118" s="38">
        <f>SUM(D118+F118+H118)</f>
        <v>6</v>
      </c>
      <c r="K118" s="167">
        <f>SUM(I118:J118)</f>
        <v>10</v>
      </c>
    </row>
    <row r="119" spans="1:11" ht="27" customHeight="1" thickBot="1" x14ac:dyDescent="0.25">
      <c r="A119" s="128"/>
      <c r="B119" s="73" t="s">
        <v>250</v>
      </c>
      <c r="C119" s="53"/>
      <c r="D119" s="11"/>
      <c r="E119" s="11"/>
      <c r="F119" s="11">
        <v>2</v>
      </c>
      <c r="G119" s="11">
        <v>4</v>
      </c>
      <c r="H119" s="40"/>
      <c r="I119" s="58">
        <f t="shared" ref="I119:I129" si="40">SUM(C119+E119+G119)</f>
        <v>4</v>
      </c>
      <c r="J119" s="3">
        <f t="shared" ref="J119:J129" si="41">SUM(D119+F119+H119)</f>
        <v>2</v>
      </c>
      <c r="K119" s="168">
        <f t="shared" ref="K119:K129" si="42">SUM(I119:J119)</f>
        <v>6</v>
      </c>
    </row>
    <row r="120" spans="1:11" ht="27" customHeight="1" thickBot="1" x14ac:dyDescent="0.25">
      <c r="A120" s="127"/>
      <c r="B120" s="72" t="s">
        <v>243</v>
      </c>
      <c r="C120" s="52"/>
      <c r="D120" s="27"/>
      <c r="E120" s="27">
        <v>1</v>
      </c>
      <c r="F120" s="27"/>
      <c r="G120" s="27"/>
      <c r="H120" s="38"/>
      <c r="I120" s="52">
        <f t="shared" si="40"/>
        <v>1</v>
      </c>
      <c r="J120" s="38">
        <f t="shared" si="41"/>
        <v>0</v>
      </c>
      <c r="K120" s="167">
        <f t="shared" si="42"/>
        <v>1</v>
      </c>
    </row>
    <row r="121" spans="1:11" ht="27" customHeight="1" thickBot="1" x14ac:dyDescent="0.25">
      <c r="A121" s="128"/>
      <c r="B121" s="73" t="s">
        <v>251</v>
      </c>
      <c r="C121" s="53"/>
      <c r="D121" s="11"/>
      <c r="E121" s="11">
        <v>4</v>
      </c>
      <c r="F121" s="11"/>
      <c r="G121" s="11">
        <v>4</v>
      </c>
      <c r="H121" s="40">
        <v>1</v>
      </c>
      <c r="I121" s="58">
        <f t="shared" si="40"/>
        <v>8</v>
      </c>
      <c r="J121" s="3">
        <f t="shared" si="41"/>
        <v>1</v>
      </c>
      <c r="K121" s="168">
        <f t="shared" si="42"/>
        <v>9</v>
      </c>
    </row>
    <row r="122" spans="1:11" ht="27" customHeight="1" thickBot="1" x14ac:dyDescent="0.25">
      <c r="A122" s="127"/>
      <c r="B122" s="72" t="s">
        <v>253</v>
      </c>
      <c r="C122" s="52">
        <v>13</v>
      </c>
      <c r="D122" s="27">
        <v>1</v>
      </c>
      <c r="E122" s="27"/>
      <c r="F122" s="27"/>
      <c r="G122" s="27"/>
      <c r="H122" s="38"/>
      <c r="I122" s="52">
        <f t="shared" si="40"/>
        <v>13</v>
      </c>
      <c r="J122" s="38">
        <f t="shared" si="41"/>
        <v>1</v>
      </c>
      <c r="K122" s="167">
        <f t="shared" si="42"/>
        <v>14</v>
      </c>
    </row>
    <row r="123" spans="1:11" ht="27" customHeight="1" thickBot="1" x14ac:dyDescent="0.25">
      <c r="A123" s="128"/>
      <c r="B123" s="73" t="s">
        <v>252</v>
      </c>
      <c r="C123" s="53"/>
      <c r="D123" s="11"/>
      <c r="E123" s="11">
        <v>2</v>
      </c>
      <c r="F123" s="11">
        <v>1</v>
      </c>
      <c r="G123" s="11">
        <v>4</v>
      </c>
      <c r="H123" s="40">
        <v>1</v>
      </c>
      <c r="I123" s="58">
        <f t="shared" si="40"/>
        <v>6</v>
      </c>
      <c r="J123" s="3">
        <f t="shared" si="41"/>
        <v>2</v>
      </c>
      <c r="K123" s="168">
        <f t="shared" si="42"/>
        <v>8</v>
      </c>
    </row>
    <row r="124" spans="1:11" ht="27" customHeight="1" thickBot="1" x14ac:dyDescent="0.25">
      <c r="A124" s="127"/>
      <c r="B124" s="72" t="s">
        <v>254</v>
      </c>
      <c r="C124" s="52"/>
      <c r="D124" s="27"/>
      <c r="E124" s="27"/>
      <c r="F124" s="27"/>
      <c r="G124" s="27">
        <v>1</v>
      </c>
      <c r="H124" s="38"/>
      <c r="I124" s="52">
        <f t="shared" si="40"/>
        <v>1</v>
      </c>
      <c r="J124" s="38">
        <f t="shared" si="41"/>
        <v>0</v>
      </c>
      <c r="K124" s="167">
        <f t="shared" si="42"/>
        <v>1</v>
      </c>
    </row>
    <row r="125" spans="1:11" ht="27" customHeight="1" thickBot="1" x14ac:dyDescent="0.25">
      <c r="A125" s="128"/>
      <c r="B125" s="73" t="s">
        <v>255</v>
      </c>
      <c r="C125" s="53"/>
      <c r="D125" s="11"/>
      <c r="E125" s="11">
        <v>1</v>
      </c>
      <c r="F125" s="11"/>
      <c r="G125" s="11"/>
      <c r="H125" s="40"/>
      <c r="I125" s="58">
        <f t="shared" si="40"/>
        <v>1</v>
      </c>
      <c r="J125" s="3">
        <f t="shared" si="41"/>
        <v>0</v>
      </c>
      <c r="K125" s="168">
        <f t="shared" si="42"/>
        <v>1</v>
      </c>
    </row>
    <row r="126" spans="1:11" ht="27" customHeight="1" thickBot="1" x14ac:dyDescent="0.25">
      <c r="A126" s="127"/>
      <c r="B126" s="72" t="s">
        <v>256</v>
      </c>
      <c r="C126" s="52"/>
      <c r="D126" s="27"/>
      <c r="E126" s="27">
        <v>1</v>
      </c>
      <c r="F126" s="27"/>
      <c r="G126" s="27">
        <v>3</v>
      </c>
      <c r="H126" s="38"/>
      <c r="I126" s="52">
        <f t="shared" si="40"/>
        <v>4</v>
      </c>
      <c r="J126" s="38">
        <f t="shared" si="41"/>
        <v>0</v>
      </c>
      <c r="K126" s="167">
        <f t="shared" si="42"/>
        <v>4</v>
      </c>
    </row>
    <row r="127" spans="1:11" ht="27" customHeight="1" thickBot="1" x14ac:dyDescent="0.25">
      <c r="A127" s="129"/>
      <c r="B127" s="74" t="s">
        <v>257</v>
      </c>
      <c r="C127" s="56"/>
      <c r="D127" s="25"/>
      <c r="E127" s="25">
        <v>1</v>
      </c>
      <c r="F127" s="25">
        <v>2</v>
      </c>
      <c r="G127" s="25"/>
      <c r="H127" s="4"/>
      <c r="I127" s="57">
        <f t="shared" si="40"/>
        <v>1</v>
      </c>
      <c r="J127" s="69">
        <f t="shared" si="41"/>
        <v>2</v>
      </c>
      <c r="K127" s="172">
        <f t="shared" si="42"/>
        <v>3</v>
      </c>
    </row>
    <row r="128" spans="1:11" ht="27" customHeight="1" thickTop="1" thickBot="1" x14ac:dyDescent="0.25">
      <c r="A128" s="130" t="s">
        <v>643</v>
      </c>
      <c r="B128" s="75"/>
      <c r="C128" s="49">
        <f>SUM(C107:C127)</f>
        <v>21</v>
      </c>
      <c r="D128" s="49">
        <f t="shared" ref="D128:H128" si="43">SUM(D107:D127)</f>
        <v>14</v>
      </c>
      <c r="E128" s="49">
        <f t="shared" si="43"/>
        <v>24</v>
      </c>
      <c r="F128" s="49">
        <f t="shared" si="43"/>
        <v>8</v>
      </c>
      <c r="G128" s="49">
        <f t="shared" si="43"/>
        <v>24</v>
      </c>
      <c r="H128" s="64">
        <f t="shared" si="43"/>
        <v>3</v>
      </c>
      <c r="I128" s="49">
        <f t="shared" si="40"/>
        <v>69</v>
      </c>
      <c r="J128" s="64">
        <f t="shared" si="41"/>
        <v>25</v>
      </c>
      <c r="K128" s="170">
        <f t="shared" si="42"/>
        <v>94</v>
      </c>
    </row>
    <row r="129" spans="1:11" ht="27" customHeight="1" thickTop="1" thickBot="1" x14ac:dyDescent="0.25">
      <c r="A129" s="132" t="s">
        <v>526</v>
      </c>
      <c r="B129" s="77" t="s">
        <v>258</v>
      </c>
      <c r="C129" s="58"/>
      <c r="D129" s="26"/>
      <c r="E129" s="26">
        <v>8</v>
      </c>
      <c r="F129" s="26">
        <v>1</v>
      </c>
      <c r="G129" s="26">
        <v>1</v>
      </c>
      <c r="H129" s="3">
        <v>1</v>
      </c>
      <c r="I129" s="58">
        <f t="shared" si="40"/>
        <v>9</v>
      </c>
      <c r="J129" s="3">
        <f t="shared" si="41"/>
        <v>2</v>
      </c>
      <c r="K129" s="168">
        <f t="shared" si="42"/>
        <v>11</v>
      </c>
    </row>
    <row r="130" spans="1:11" ht="27" customHeight="1" thickBot="1" x14ac:dyDescent="0.25">
      <c r="A130" s="127"/>
      <c r="B130" s="72" t="s">
        <v>63</v>
      </c>
      <c r="C130" s="52"/>
      <c r="D130" s="27"/>
      <c r="E130" s="27">
        <v>4</v>
      </c>
      <c r="F130" s="27">
        <v>1</v>
      </c>
      <c r="G130" s="27">
        <v>2</v>
      </c>
      <c r="H130" s="38">
        <v>1</v>
      </c>
      <c r="I130" s="52">
        <f>SUM(C130+E130+G130)</f>
        <v>6</v>
      </c>
      <c r="J130" s="38">
        <f>SUM(D130+F130+H130)</f>
        <v>2</v>
      </c>
      <c r="K130" s="167">
        <f>SUM(I130:J130)</f>
        <v>8</v>
      </c>
    </row>
    <row r="131" spans="1:11" ht="27" customHeight="1" thickBot="1" x14ac:dyDescent="0.25">
      <c r="A131" s="128"/>
      <c r="B131" s="73" t="s">
        <v>95</v>
      </c>
      <c r="C131" s="53"/>
      <c r="D131" s="11"/>
      <c r="E131" s="11">
        <v>3</v>
      </c>
      <c r="F131" s="11"/>
      <c r="G131" s="11">
        <v>6</v>
      </c>
      <c r="H131" s="40">
        <v>3</v>
      </c>
      <c r="I131" s="58">
        <f t="shared" ref="I131:I149" si="44">SUM(C131+E131+G131)</f>
        <v>9</v>
      </c>
      <c r="J131" s="3">
        <f t="shared" ref="J131:J149" si="45">SUM(D131+F131+H131)</f>
        <v>3</v>
      </c>
      <c r="K131" s="168">
        <f t="shared" ref="K131:K149" si="46">SUM(I131:J131)</f>
        <v>12</v>
      </c>
    </row>
    <row r="132" spans="1:11" ht="27" customHeight="1" thickBot="1" x14ac:dyDescent="0.25">
      <c r="A132" s="127"/>
      <c r="B132" s="72" t="s">
        <v>259</v>
      </c>
      <c r="C132" s="52"/>
      <c r="D132" s="27"/>
      <c r="E132" s="27">
        <v>6</v>
      </c>
      <c r="F132" s="27"/>
      <c r="G132" s="27"/>
      <c r="H132" s="38"/>
      <c r="I132" s="52">
        <f t="shared" si="44"/>
        <v>6</v>
      </c>
      <c r="J132" s="38">
        <f t="shared" si="45"/>
        <v>0</v>
      </c>
      <c r="K132" s="167">
        <f t="shared" si="46"/>
        <v>6</v>
      </c>
    </row>
    <row r="133" spans="1:11" ht="27" customHeight="1" thickBot="1" x14ac:dyDescent="0.25">
      <c r="A133" s="128"/>
      <c r="B133" s="73" t="s">
        <v>260</v>
      </c>
      <c r="C133" s="53"/>
      <c r="D133" s="11"/>
      <c r="E133" s="11">
        <v>1</v>
      </c>
      <c r="F133" s="11"/>
      <c r="G133" s="11"/>
      <c r="H133" s="40"/>
      <c r="I133" s="58">
        <f t="shared" si="44"/>
        <v>1</v>
      </c>
      <c r="J133" s="3">
        <f t="shared" si="45"/>
        <v>0</v>
      </c>
      <c r="K133" s="168">
        <f t="shared" si="46"/>
        <v>1</v>
      </c>
    </row>
    <row r="134" spans="1:11" ht="27" customHeight="1" thickBot="1" x14ac:dyDescent="0.25">
      <c r="A134" s="127"/>
      <c r="B134" s="72" t="s">
        <v>261</v>
      </c>
      <c r="C134" s="52">
        <v>43</v>
      </c>
      <c r="D134" s="27">
        <v>18</v>
      </c>
      <c r="E134" s="27"/>
      <c r="F134" s="27"/>
      <c r="G134" s="27"/>
      <c r="H134" s="38"/>
      <c r="I134" s="52">
        <f t="shared" si="44"/>
        <v>43</v>
      </c>
      <c r="J134" s="38">
        <f t="shared" si="45"/>
        <v>18</v>
      </c>
      <c r="K134" s="167">
        <f t="shared" si="46"/>
        <v>61</v>
      </c>
    </row>
    <row r="135" spans="1:11" ht="27" customHeight="1" thickBot="1" x14ac:dyDescent="0.25">
      <c r="A135" s="128"/>
      <c r="B135" s="73" t="s">
        <v>262</v>
      </c>
      <c r="C135" s="53">
        <v>46</v>
      </c>
      <c r="D135" s="11">
        <v>20</v>
      </c>
      <c r="E135" s="11"/>
      <c r="F135" s="11"/>
      <c r="G135" s="11"/>
      <c r="H135" s="40"/>
      <c r="I135" s="58">
        <f t="shared" si="44"/>
        <v>46</v>
      </c>
      <c r="J135" s="3">
        <f t="shared" si="45"/>
        <v>20</v>
      </c>
      <c r="K135" s="168">
        <f t="shared" si="46"/>
        <v>66</v>
      </c>
    </row>
    <row r="136" spans="1:11" ht="27" customHeight="1" thickBot="1" x14ac:dyDescent="0.25">
      <c r="A136" s="127"/>
      <c r="B136" s="72" t="s">
        <v>266</v>
      </c>
      <c r="C136" s="52"/>
      <c r="D136" s="27"/>
      <c r="E136" s="27">
        <v>13</v>
      </c>
      <c r="F136" s="27">
        <v>42</v>
      </c>
      <c r="G136" s="27"/>
      <c r="H136" s="38"/>
      <c r="I136" s="52">
        <f t="shared" ref="I136:I139" si="47">SUM(C136+E136+G136)</f>
        <v>13</v>
      </c>
      <c r="J136" s="38">
        <f t="shared" ref="J136:J139" si="48">SUM(D136+F136+H136)</f>
        <v>42</v>
      </c>
      <c r="K136" s="167">
        <f t="shared" ref="K136:K139" si="49">SUM(I136:J136)</f>
        <v>55</v>
      </c>
    </row>
    <row r="137" spans="1:11" ht="27" customHeight="1" thickBot="1" x14ac:dyDescent="0.25">
      <c r="A137" s="128"/>
      <c r="B137" s="73" t="s">
        <v>263</v>
      </c>
      <c r="C137" s="53"/>
      <c r="D137" s="11"/>
      <c r="E137" s="11">
        <v>10</v>
      </c>
      <c r="F137" s="11">
        <v>15</v>
      </c>
      <c r="G137" s="11"/>
      <c r="H137" s="40"/>
      <c r="I137" s="58">
        <f t="shared" si="47"/>
        <v>10</v>
      </c>
      <c r="J137" s="3">
        <f t="shared" si="48"/>
        <v>15</v>
      </c>
      <c r="K137" s="168">
        <f t="shared" si="49"/>
        <v>25</v>
      </c>
    </row>
    <row r="138" spans="1:11" ht="27" customHeight="1" thickBot="1" x14ac:dyDescent="0.25">
      <c r="A138" s="127"/>
      <c r="B138" s="72" t="s">
        <v>264</v>
      </c>
      <c r="C138" s="52"/>
      <c r="D138" s="27"/>
      <c r="E138" s="27">
        <v>54</v>
      </c>
      <c r="F138" s="27">
        <v>27</v>
      </c>
      <c r="G138" s="27"/>
      <c r="H138" s="38"/>
      <c r="I138" s="52">
        <f t="shared" si="47"/>
        <v>54</v>
      </c>
      <c r="J138" s="38">
        <f t="shared" si="48"/>
        <v>27</v>
      </c>
      <c r="K138" s="167">
        <f t="shared" si="49"/>
        <v>81</v>
      </c>
    </row>
    <row r="139" spans="1:11" ht="27" customHeight="1" thickBot="1" x14ac:dyDescent="0.25">
      <c r="A139" s="129"/>
      <c r="B139" s="74" t="s">
        <v>265</v>
      </c>
      <c r="C139" s="56"/>
      <c r="D139" s="25"/>
      <c r="E139" s="25">
        <v>39</v>
      </c>
      <c r="F139" s="25">
        <v>94</v>
      </c>
      <c r="G139" s="25"/>
      <c r="H139" s="4"/>
      <c r="I139" s="57">
        <f t="shared" si="47"/>
        <v>39</v>
      </c>
      <c r="J139" s="69">
        <f t="shared" si="48"/>
        <v>94</v>
      </c>
      <c r="K139" s="172">
        <f t="shared" si="49"/>
        <v>133</v>
      </c>
    </row>
    <row r="140" spans="1:11" ht="27" customHeight="1" thickTop="1" thickBot="1" x14ac:dyDescent="0.25">
      <c r="A140" s="130" t="s">
        <v>644</v>
      </c>
      <c r="B140" s="75"/>
      <c r="C140" s="49">
        <f>SUM(C129:C139)</f>
        <v>89</v>
      </c>
      <c r="D140" s="49">
        <f t="shared" ref="D140:H140" si="50">SUM(D129:D139)</f>
        <v>38</v>
      </c>
      <c r="E140" s="49">
        <f t="shared" si="50"/>
        <v>138</v>
      </c>
      <c r="F140" s="49">
        <f>SUM(F129:F139)</f>
        <v>180</v>
      </c>
      <c r="G140" s="49">
        <f t="shared" si="50"/>
        <v>9</v>
      </c>
      <c r="H140" s="64">
        <f t="shared" si="50"/>
        <v>5</v>
      </c>
      <c r="I140" s="49">
        <f t="shared" si="44"/>
        <v>236</v>
      </c>
      <c r="J140" s="64">
        <f t="shared" si="45"/>
        <v>223</v>
      </c>
      <c r="K140" s="170">
        <f t="shared" si="46"/>
        <v>459</v>
      </c>
    </row>
    <row r="141" spans="1:11" ht="27" customHeight="1" thickTop="1" thickBot="1" x14ac:dyDescent="0.25">
      <c r="A141" s="132" t="s">
        <v>570</v>
      </c>
      <c r="B141" s="77" t="s">
        <v>267</v>
      </c>
      <c r="C141" s="58"/>
      <c r="D141" s="26"/>
      <c r="E141" s="26">
        <v>16</v>
      </c>
      <c r="F141" s="26">
        <v>10</v>
      </c>
      <c r="G141" s="26">
        <v>5</v>
      </c>
      <c r="H141" s="3">
        <v>13</v>
      </c>
      <c r="I141" s="58">
        <f t="shared" si="44"/>
        <v>21</v>
      </c>
      <c r="J141" s="3">
        <f t="shared" si="45"/>
        <v>23</v>
      </c>
      <c r="K141" s="168">
        <f t="shared" si="46"/>
        <v>44</v>
      </c>
    </row>
    <row r="142" spans="1:11" ht="27" customHeight="1" thickBot="1" x14ac:dyDescent="0.25">
      <c r="A142" s="127"/>
      <c r="B142" s="72" t="s">
        <v>268</v>
      </c>
      <c r="C142" s="52"/>
      <c r="D142" s="27"/>
      <c r="E142" s="27">
        <v>7</v>
      </c>
      <c r="F142" s="27">
        <v>4</v>
      </c>
      <c r="G142" s="27">
        <v>4</v>
      </c>
      <c r="H142" s="38">
        <v>2</v>
      </c>
      <c r="I142" s="52">
        <f t="shared" si="44"/>
        <v>11</v>
      </c>
      <c r="J142" s="38">
        <f t="shared" si="45"/>
        <v>6</v>
      </c>
      <c r="K142" s="167">
        <f t="shared" si="46"/>
        <v>17</v>
      </c>
    </row>
    <row r="143" spans="1:11" ht="27" customHeight="1" thickBot="1" x14ac:dyDescent="0.25">
      <c r="A143" s="128"/>
      <c r="B143" s="73" t="s">
        <v>269</v>
      </c>
      <c r="C143" s="53"/>
      <c r="D143" s="11"/>
      <c r="E143" s="11">
        <v>5</v>
      </c>
      <c r="F143" s="11">
        <v>2</v>
      </c>
      <c r="G143" s="11">
        <v>1</v>
      </c>
      <c r="H143" s="40"/>
      <c r="I143" s="58">
        <f t="shared" si="44"/>
        <v>6</v>
      </c>
      <c r="J143" s="3">
        <f t="shared" si="45"/>
        <v>2</v>
      </c>
      <c r="K143" s="168">
        <f t="shared" si="46"/>
        <v>8</v>
      </c>
    </row>
    <row r="144" spans="1:11" ht="27" customHeight="1" thickBot="1" x14ac:dyDescent="0.25">
      <c r="A144" s="127"/>
      <c r="B144" s="72" t="s">
        <v>270</v>
      </c>
      <c r="C144" s="52"/>
      <c r="D144" s="27"/>
      <c r="E144" s="27">
        <v>5</v>
      </c>
      <c r="F144" s="27"/>
      <c r="G144" s="27">
        <v>5</v>
      </c>
      <c r="H144" s="38">
        <v>3</v>
      </c>
      <c r="I144" s="52">
        <f t="shared" si="44"/>
        <v>10</v>
      </c>
      <c r="J144" s="38">
        <f t="shared" si="45"/>
        <v>3</v>
      </c>
      <c r="K144" s="167">
        <f t="shared" si="46"/>
        <v>13</v>
      </c>
    </row>
    <row r="145" spans="1:11" ht="27" customHeight="1" thickBot="1" x14ac:dyDescent="0.25">
      <c r="A145" s="128"/>
      <c r="B145" s="73" t="s">
        <v>35</v>
      </c>
      <c r="C145" s="53"/>
      <c r="D145" s="11"/>
      <c r="E145" s="11">
        <v>1</v>
      </c>
      <c r="F145" s="11">
        <v>2</v>
      </c>
      <c r="G145" s="11"/>
      <c r="H145" s="40">
        <v>2</v>
      </c>
      <c r="I145" s="58">
        <f t="shared" si="44"/>
        <v>1</v>
      </c>
      <c r="J145" s="3">
        <f t="shared" si="45"/>
        <v>4</v>
      </c>
      <c r="K145" s="168">
        <f t="shared" si="46"/>
        <v>5</v>
      </c>
    </row>
    <row r="146" spans="1:11" ht="27" customHeight="1" thickBot="1" x14ac:dyDescent="0.25">
      <c r="A146" s="127"/>
      <c r="B146" s="72" t="s">
        <v>276</v>
      </c>
      <c r="C146" s="52">
        <v>4</v>
      </c>
      <c r="D146" s="27">
        <v>2</v>
      </c>
      <c r="E146" s="27"/>
      <c r="F146" s="27"/>
      <c r="G146" s="27"/>
      <c r="H146" s="38"/>
      <c r="I146" s="52">
        <f t="shared" si="44"/>
        <v>4</v>
      </c>
      <c r="J146" s="38">
        <f t="shared" si="45"/>
        <v>2</v>
      </c>
      <c r="K146" s="167">
        <f t="shared" si="46"/>
        <v>6</v>
      </c>
    </row>
    <row r="147" spans="1:11" ht="27" customHeight="1" thickBot="1" x14ac:dyDescent="0.25">
      <c r="A147" s="128"/>
      <c r="B147" s="73" t="s">
        <v>277</v>
      </c>
      <c r="C147" s="53">
        <v>4</v>
      </c>
      <c r="D147" s="11">
        <v>10</v>
      </c>
      <c r="E147" s="11"/>
      <c r="F147" s="11"/>
      <c r="G147" s="11"/>
      <c r="H147" s="40"/>
      <c r="I147" s="58">
        <f t="shared" si="44"/>
        <v>4</v>
      </c>
      <c r="J147" s="3">
        <f t="shared" si="45"/>
        <v>10</v>
      </c>
      <c r="K147" s="168">
        <f t="shared" si="46"/>
        <v>14</v>
      </c>
    </row>
    <row r="148" spans="1:11" ht="27" customHeight="1" thickBot="1" x14ac:dyDescent="0.25">
      <c r="A148" s="127"/>
      <c r="B148" s="72" t="s">
        <v>278</v>
      </c>
      <c r="C148" s="52">
        <v>10</v>
      </c>
      <c r="D148" s="27">
        <v>5</v>
      </c>
      <c r="E148" s="27"/>
      <c r="F148" s="27"/>
      <c r="G148" s="27"/>
      <c r="H148" s="38"/>
      <c r="I148" s="52">
        <f t="shared" si="44"/>
        <v>10</v>
      </c>
      <c r="J148" s="38">
        <f t="shared" si="45"/>
        <v>5</v>
      </c>
      <c r="K148" s="167">
        <f t="shared" si="46"/>
        <v>15</v>
      </c>
    </row>
    <row r="149" spans="1:11" ht="27" customHeight="1" thickBot="1" x14ac:dyDescent="0.25">
      <c r="A149" s="129"/>
      <c r="B149" s="74" t="s">
        <v>279</v>
      </c>
      <c r="C149" s="56">
        <v>3</v>
      </c>
      <c r="D149" s="25">
        <v>1</v>
      </c>
      <c r="E149" s="25"/>
      <c r="F149" s="25"/>
      <c r="G149" s="25"/>
      <c r="H149" s="4"/>
      <c r="I149" s="57">
        <f t="shared" si="44"/>
        <v>3</v>
      </c>
      <c r="J149" s="69">
        <f t="shared" si="45"/>
        <v>1</v>
      </c>
      <c r="K149" s="172">
        <f t="shared" si="46"/>
        <v>4</v>
      </c>
    </row>
    <row r="150" spans="1:11" ht="27" customHeight="1" thickTop="1" thickBot="1" x14ac:dyDescent="0.25">
      <c r="A150" s="130" t="s">
        <v>645</v>
      </c>
      <c r="B150" s="75"/>
      <c r="C150" s="49">
        <f t="shared" ref="C150:H150" si="51">SUM(C141:C149)</f>
        <v>21</v>
      </c>
      <c r="D150" s="49">
        <f t="shared" si="51"/>
        <v>18</v>
      </c>
      <c r="E150" s="49">
        <f t="shared" si="51"/>
        <v>34</v>
      </c>
      <c r="F150" s="49">
        <f t="shared" si="51"/>
        <v>18</v>
      </c>
      <c r="G150" s="49">
        <f t="shared" si="51"/>
        <v>15</v>
      </c>
      <c r="H150" s="64">
        <f t="shared" si="51"/>
        <v>20</v>
      </c>
      <c r="I150" s="49">
        <f>SUM(C150+E150+G150)</f>
        <v>70</v>
      </c>
      <c r="J150" s="64">
        <f>SUM(D150+F150+H150)</f>
        <v>56</v>
      </c>
      <c r="K150" s="170">
        <f>SUM(I150:J150)</f>
        <v>126</v>
      </c>
    </row>
    <row r="151" spans="1:11" ht="27" customHeight="1" thickTop="1" thickBot="1" x14ac:dyDescent="0.25">
      <c r="A151" s="132" t="s">
        <v>571</v>
      </c>
      <c r="B151" s="77" t="s">
        <v>28</v>
      </c>
      <c r="C151" s="58"/>
      <c r="D151" s="26"/>
      <c r="E151" s="26"/>
      <c r="F151" s="26">
        <v>25</v>
      </c>
      <c r="G151" s="26">
        <v>11</v>
      </c>
      <c r="H151" s="3">
        <v>50</v>
      </c>
      <c r="I151" s="58">
        <f t="shared" ref="I151:I155" si="52">SUM(C151+E151+G151)</f>
        <v>11</v>
      </c>
      <c r="J151" s="3">
        <f t="shared" ref="J151:J155" si="53">SUM(D151+F151+H151)</f>
        <v>75</v>
      </c>
      <c r="K151" s="168">
        <f t="shared" ref="K151:K155" si="54">SUM(I151:J151)</f>
        <v>86</v>
      </c>
    </row>
    <row r="152" spans="1:11" ht="27" customHeight="1" thickBot="1" x14ac:dyDescent="0.25">
      <c r="A152" s="127"/>
      <c r="B152" s="72" t="s">
        <v>281</v>
      </c>
      <c r="C152" s="52">
        <v>388</v>
      </c>
      <c r="D152" s="27">
        <v>592</v>
      </c>
      <c r="E152" s="27"/>
      <c r="F152" s="27"/>
      <c r="G152" s="27"/>
      <c r="H152" s="38"/>
      <c r="I152" s="52">
        <f t="shared" si="52"/>
        <v>388</v>
      </c>
      <c r="J152" s="38">
        <f t="shared" si="53"/>
        <v>592</v>
      </c>
      <c r="K152" s="167">
        <f t="shared" si="54"/>
        <v>980</v>
      </c>
    </row>
    <row r="153" spans="1:11" ht="27" customHeight="1" thickBot="1" x14ac:dyDescent="0.25">
      <c r="A153" s="128"/>
      <c r="B153" s="73" t="s">
        <v>282</v>
      </c>
      <c r="C153" s="53">
        <v>491</v>
      </c>
      <c r="D153" s="11">
        <v>639</v>
      </c>
      <c r="E153" s="11"/>
      <c r="F153" s="11"/>
      <c r="G153" s="11"/>
      <c r="H153" s="40"/>
      <c r="I153" s="58">
        <f t="shared" si="52"/>
        <v>491</v>
      </c>
      <c r="J153" s="3">
        <f t="shared" si="53"/>
        <v>639</v>
      </c>
      <c r="K153" s="168">
        <f t="shared" si="54"/>
        <v>1130</v>
      </c>
    </row>
    <row r="154" spans="1:11" ht="27" customHeight="1" thickBot="1" x14ac:dyDescent="0.25">
      <c r="A154" s="127"/>
      <c r="B154" s="72" t="s">
        <v>283</v>
      </c>
      <c r="C154" s="52">
        <v>53</v>
      </c>
      <c r="D154" s="27">
        <v>116</v>
      </c>
      <c r="E154" s="27"/>
      <c r="F154" s="27"/>
      <c r="G154" s="27"/>
      <c r="H154" s="38"/>
      <c r="I154" s="52">
        <f t="shared" si="52"/>
        <v>53</v>
      </c>
      <c r="J154" s="38">
        <f t="shared" si="53"/>
        <v>116</v>
      </c>
      <c r="K154" s="167">
        <f t="shared" si="54"/>
        <v>169</v>
      </c>
    </row>
    <row r="155" spans="1:11" ht="27" customHeight="1" thickBot="1" x14ac:dyDescent="0.25">
      <c r="A155" s="128"/>
      <c r="B155" s="73" t="s">
        <v>284</v>
      </c>
      <c r="C155" s="53">
        <v>38</v>
      </c>
      <c r="D155" s="11">
        <v>113</v>
      </c>
      <c r="E155" s="11"/>
      <c r="F155" s="11"/>
      <c r="G155" s="11"/>
      <c r="H155" s="40"/>
      <c r="I155" s="58">
        <f t="shared" si="52"/>
        <v>38</v>
      </c>
      <c r="J155" s="3">
        <f t="shared" si="53"/>
        <v>113</v>
      </c>
      <c r="K155" s="168">
        <f t="shared" si="54"/>
        <v>151</v>
      </c>
    </row>
    <row r="156" spans="1:11" ht="27" customHeight="1" thickBot="1" x14ac:dyDescent="0.25">
      <c r="A156" s="127"/>
      <c r="B156" s="72" t="s">
        <v>285</v>
      </c>
      <c r="C156" s="52">
        <v>10</v>
      </c>
      <c r="D156" s="27">
        <v>38</v>
      </c>
      <c r="E156" s="27"/>
      <c r="F156" s="27"/>
      <c r="G156" s="27"/>
      <c r="H156" s="38"/>
      <c r="I156" s="52">
        <f>SUM(C156+E156+G156)</f>
        <v>10</v>
      </c>
      <c r="J156" s="38">
        <f>SUM(D156+F156+H156)</f>
        <v>38</v>
      </c>
      <c r="K156" s="167">
        <f>SUM(I156:J156)</f>
        <v>48</v>
      </c>
    </row>
    <row r="157" spans="1:11" ht="27" customHeight="1" thickBot="1" x14ac:dyDescent="0.25">
      <c r="A157" s="129"/>
      <c r="B157" s="74" t="s">
        <v>286</v>
      </c>
      <c r="C157" s="56">
        <v>26</v>
      </c>
      <c r="D157" s="25">
        <v>57</v>
      </c>
      <c r="E157" s="25"/>
      <c r="F157" s="25"/>
      <c r="G157" s="25"/>
      <c r="H157" s="4"/>
      <c r="I157" s="57">
        <f t="shared" ref="I157:I161" si="55">SUM(C157+E157+G157)</f>
        <v>26</v>
      </c>
      <c r="J157" s="69">
        <f t="shared" ref="J157:J161" si="56">SUM(D157+F157+H157)</f>
        <v>57</v>
      </c>
      <c r="K157" s="172">
        <f t="shared" ref="K157:K161" si="57">SUM(I157:J157)</f>
        <v>83</v>
      </c>
    </row>
    <row r="158" spans="1:11" ht="27" customHeight="1" thickTop="1" thickBot="1" x14ac:dyDescent="0.25">
      <c r="A158" s="130" t="s">
        <v>637</v>
      </c>
      <c r="B158" s="75"/>
      <c r="C158" s="49">
        <f>SUM(C151:C157)</f>
        <v>1006</v>
      </c>
      <c r="D158" s="49">
        <f t="shared" ref="D158:H158" si="58">SUM(D151:D157)</f>
        <v>1555</v>
      </c>
      <c r="E158" s="49">
        <f t="shared" si="58"/>
        <v>0</v>
      </c>
      <c r="F158" s="49">
        <f t="shared" si="58"/>
        <v>25</v>
      </c>
      <c r="G158" s="49">
        <f t="shared" si="58"/>
        <v>11</v>
      </c>
      <c r="H158" s="64">
        <f t="shared" si="58"/>
        <v>50</v>
      </c>
      <c r="I158" s="49">
        <f t="shared" si="55"/>
        <v>1017</v>
      </c>
      <c r="J158" s="64">
        <f t="shared" si="56"/>
        <v>1630</v>
      </c>
      <c r="K158" s="170">
        <f t="shared" si="57"/>
        <v>2647</v>
      </c>
    </row>
    <row r="159" spans="1:11" ht="27" customHeight="1" thickTop="1" thickBot="1" x14ac:dyDescent="0.25">
      <c r="A159" s="132" t="s">
        <v>572</v>
      </c>
      <c r="B159" s="77" t="s">
        <v>287</v>
      </c>
      <c r="C159" s="58">
        <v>2</v>
      </c>
      <c r="D159" s="26">
        <v>4</v>
      </c>
      <c r="E159" s="26"/>
      <c r="F159" s="26"/>
      <c r="G159" s="26"/>
      <c r="H159" s="3"/>
      <c r="I159" s="58">
        <f t="shared" si="55"/>
        <v>2</v>
      </c>
      <c r="J159" s="3">
        <f t="shared" si="56"/>
        <v>4</v>
      </c>
      <c r="K159" s="168">
        <f t="shared" si="57"/>
        <v>6</v>
      </c>
    </row>
    <row r="160" spans="1:11" ht="27" customHeight="1" thickBot="1" x14ac:dyDescent="0.25">
      <c r="A160" s="127"/>
      <c r="B160" s="72" t="s">
        <v>288</v>
      </c>
      <c r="C160" s="52"/>
      <c r="D160" s="27"/>
      <c r="E160" s="27">
        <v>6</v>
      </c>
      <c r="F160" s="27">
        <v>9</v>
      </c>
      <c r="G160" s="27">
        <v>1</v>
      </c>
      <c r="H160" s="38">
        <v>10</v>
      </c>
      <c r="I160" s="52">
        <f t="shared" si="55"/>
        <v>7</v>
      </c>
      <c r="J160" s="38">
        <f t="shared" si="56"/>
        <v>19</v>
      </c>
      <c r="K160" s="167">
        <f t="shared" si="57"/>
        <v>26</v>
      </c>
    </row>
    <row r="161" spans="1:11" ht="27" customHeight="1" thickBot="1" x14ac:dyDescent="0.25">
      <c r="A161" s="128"/>
      <c r="B161" s="73" t="s">
        <v>290</v>
      </c>
      <c r="C161" s="53">
        <v>1</v>
      </c>
      <c r="D161" s="11">
        <v>7</v>
      </c>
      <c r="E161" s="11"/>
      <c r="F161" s="11"/>
      <c r="G161" s="11"/>
      <c r="H161" s="40"/>
      <c r="I161" s="58">
        <f t="shared" si="55"/>
        <v>1</v>
      </c>
      <c r="J161" s="3">
        <f t="shared" si="56"/>
        <v>7</v>
      </c>
      <c r="K161" s="168">
        <f t="shared" si="57"/>
        <v>8</v>
      </c>
    </row>
    <row r="162" spans="1:11" ht="27" customHeight="1" thickBot="1" x14ac:dyDescent="0.25">
      <c r="A162" s="127"/>
      <c r="B162" s="72" t="s">
        <v>289</v>
      </c>
      <c r="C162" s="52"/>
      <c r="D162" s="27"/>
      <c r="E162" s="27">
        <v>3</v>
      </c>
      <c r="F162" s="27">
        <v>8</v>
      </c>
      <c r="G162" s="27">
        <v>3</v>
      </c>
      <c r="H162" s="38">
        <v>6</v>
      </c>
      <c r="I162" s="52">
        <f>SUM(C162+E162+G162)</f>
        <v>6</v>
      </c>
      <c r="J162" s="38">
        <f>SUM(D162+F162+H162)</f>
        <v>14</v>
      </c>
      <c r="K162" s="167">
        <f>SUM(I162:J162)</f>
        <v>20</v>
      </c>
    </row>
    <row r="163" spans="1:11" ht="27" customHeight="1" thickBot="1" x14ac:dyDescent="0.25">
      <c r="A163" s="128"/>
      <c r="B163" s="73" t="s">
        <v>291</v>
      </c>
      <c r="C163" s="53"/>
      <c r="D163" s="11"/>
      <c r="E163" s="11">
        <v>5</v>
      </c>
      <c r="F163" s="11">
        <v>12</v>
      </c>
      <c r="G163" s="11"/>
      <c r="H163" s="40">
        <v>3</v>
      </c>
      <c r="I163" s="58">
        <f t="shared" ref="I163:I167" si="59">SUM(C163+E163+G163)</f>
        <v>5</v>
      </c>
      <c r="J163" s="3">
        <f t="shared" ref="J163:J167" si="60">SUM(D163+F163+H163)</f>
        <v>15</v>
      </c>
      <c r="K163" s="168">
        <f t="shared" ref="K163:K167" si="61">SUM(I163:J163)</f>
        <v>20</v>
      </c>
    </row>
    <row r="164" spans="1:11" ht="27" customHeight="1" thickBot="1" x14ac:dyDescent="0.25">
      <c r="A164" s="127"/>
      <c r="B164" s="72" t="s">
        <v>294</v>
      </c>
      <c r="C164" s="52">
        <v>28</v>
      </c>
      <c r="D164" s="27">
        <v>49</v>
      </c>
      <c r="E164" s="27"/>
      <c r="F164" s="27"/>
      <c r="G164" s="27"/>
      <c r="H164" s="38"/>
      <c r="I164" s="52">
        <f t="shared" si="59"/>
        <v>28</v>
      </c>
      <c r="J164" s="38">
        <f t="shared" si="60"/>
        <v>49</v>
      </c>
      <c r="K164" s="167">
        <f t="shared" si="61"/>
        <v>77</v>
      </c>
    </row>
    <row r="165" spans="1:11" ht="27" customHeight="1" thickBot="1" x14ac:dyDescent="0.25">
      <c r="A165" s="128"/>
      <c r="B165" s="73" t="s">
        <v>293</v>
      </c>
      <c r="C165" s="53"/>
      <c r="D165" s="11"/>
      <c r="E165" s="11">
        <v>9</v>
      </c>
      <c r="F165" s="11">
        <v>5</v>
      </c>
      <c r="G165" s="11">
        <v>2</v>
      </c>
      <c r="H165" s="40">
        <v>9</v>
      </c>
      <c r="I165" s="58">
        <f t="shared" si="59"/>
        <v>11</v>
      </c>
      <c r="J165" s="3">
        <f t="shared" si="60"/>
        <v>14</v>
      </c>
      <c r="K165" s="168">
        <f t="shared" si="61"/>
        <v>25</v>
      </c>
    </row>
    <row r="166" spans="1:11" ht="27" customHeight="1" thickBot="1" x14ac:dyDescent="0.25">
      <c r="A166" s="127"/>
      <c r="B166" s="72" t="s">
        <v>296</v>
      </c>
      <c r="C166" s="52"/>
      <c r="D166" s="27">
        <v>2</v>
      </c>
      <c r="E166" s="27"/>
      <c r="F166" s="27"/>
      <c r="G166" s="27"/>
      <c r="H166" s="38"/>
      <c r="I166" s="52">
        <f t="shared" si="59"/>
        <v>0</v>
      </c>
      <c r="J166" s="38">
        <f t="shared" si="60"/>
        <v>2</v>
      </c>
      <c r="K166" s="167">
        <f t="shared" si="61"/>
        <v>2</v>
      </c>
    </row>
    <row r="167" spans="1:11" ht="27" customHeight="1" thickBot="1" x14ac:dyDescent="0.25">
      <c r="A167" s="129"/>
      <c r="B167" s="74" t="s">
        <v>295</v>
      </c>
      <c r="C167" s="56"/>
      <c r="D167" s="25"/>
      <c r="E167" s="25">
        <v>1</v>
      </c>
      <c r="F167" s="25">
        <v>4</v>
      </c>
      <c r="G167" s="25">
        <v>3</v>
      </c>
      <c r="H167" s="4">
        <v>3</v>
      </c>
      <c r="I167" s="57">
        <f t="shared" si="59"/>
        <v>4</v>
      </c>
      <c r="J167" s="69">
        <f t="shared" si="60"/>
        <v>7</v>
      </c>
      <c r="K167" s="172">
        <f t="shared" si="61"/>
        <v>11</v>
      </c>
    </row>
    <row r="168" spans="1:11" ht="27" customHeight="1" thickTop="1" thickBot="1" x14ac:dyDescent="0.25">
      <c r="A168" s="130" t="s">
        <v>659</v>
      </c>
      <c r="B168" s="75"/>
      <c r="C168" s="49">
        <f>SUM(C159:C167)</f>
        <v>31</v>
      </c>
      <c r="D168" s="49">
        <f>SUM(D159:D167)</f>
        <v>62</v>
      </c>
      <c r="E168" s="49">
        <f t="shared" ref="E168:H168" si="62">SUM(E159:E167)</f>
        <v>24</v>
      </c>
      <c r="F168" s="49">
        <f t="shared" si="62"/>
        <v>38</v>
      </c>
      <c r="G168" s="49">
        <f t="shared" si="62"/>
        <v>9</v>
      </c>
      <c r="H168" s="64">
        <f t="shared" si="62"/>
        <v>31</v>
      </c>
      <c r="I168" s="49">
        <f>SUM(C168+E168+G168)</f>
        <v>64</v>
      </c>
      <c r="J168" s="64">
        <f>SUM(D168+F168+H168)</f>
        <v>131</v>
      </c>
      <c r="K168" s="170">
        <f>SUM(I168:J168)</f>
        <v>195</v>
      </c>
    </row>
    <row r="169" spans="1:11" ht="27" customHeight="1" thickTop="1" thickBot="1" x14ac:dyDescent="0.25">
      <c r="A169" s="132" t="s">
        <v>573</v>
      </c>
      <c r="B169" s="77" t="s">
        <v>297</v>
      </c>
      <c r="C169" s="58"/>
      <c r="D169" s="26"/>
      <c r="E169" s="26">
        <v>7</v>
      </c>
      <c r="F169" s="26"/>
      <c r="G169" s="26">
        <v>2</v>
      </c>
      <c r="H169" s="3"/>
      <c r="I169" s="58">
        <f t="shared" ref="I169:I173" si="63">SUM(C169+E169+G169)</f>
        <v>9</v>
      </c>
      <c r="J169" s="3">
        <f t="shared" ref="J169:J173" si="64">SUM(D169+F169+H169)</f>
        <v>0</v>
      </c>
      <c r="K169" s="168">
        <f t="shared" ref="K169:K173" si="65">SUM(I169:J169)</f>
        <v>9</v>
      </c>
    </row>
    <row r="170" spans="1:11" ht="27" customHeight="1" thickBot="1" x14ac:dyDescent="0.25">
      <c r="A170" s="127"/>
      <c r="B170" s="72" t="s">
        <v>298</v>
      </c>
      <c r="C170" s="52"/>
      <c r="D170" s="27"/>
      <c r="E170" s="27">
        <v>1</v>
      </c>
      <c r="F170" s="27"/>
      <c r="G170" s="27"/>
      <c r="H170" s="38"/>
      <c r="I170" s="52">
        <f t="shared" si="63"/>
        <v>1</v>
      </c>
      <c r="J170" s="38">
        <f t="shared" si="64"/>
        <v>0</v>
      </c>
      <c r="K170" s="167">
        <f t="shared" si="65"/>
        <v>1</v>
      </c>
    </row>
    <row r="171" spans="1:11" ht="27" customHeight="1" thickBot="1" x14ac:dyDescent="0.25">
      <c r="A171" s="128"/>
      <c r="B171" s="73" t="s">
        <v>299</v>
      </c>
      <c r="C171" s="53"/>
      <c r="D171" s="11"/>
      <c r="E171" s="11">
        <v>8</v>
      </c>
      <c r="F171" s="11"/>
      <c r="G171" s="11">
        <v>1</v>
      </c>
      <c r="H171" s="40"/>
      <c r="I171" s="58">
        <f t="shared" si="63"/>
        <v>9</v>
      </c>
      <c r="J171" s="3">
        <f t="shared" si="64"/>
        <v>0</v>
      </c>
      <c r="K171" s="168">
        <f t="shared" si="65"/>
        <v>9</v>
      </c>
    </row>
    <row r="172" spans="1:11" ht="27" customHeight="1" thickBot="1" x14ac:dyDescent="0.25">
      <c r="A172" s="127"/>
      <c r="B172" s="72" t="s">
        <v>300</v>
      </c>
      <c r="C172" s="52"/>
      <c r="D172" s="27"/>
      <c r="E172" s="27">
        <v>10</v>
      </c>
      <c r="F172" s="27"/>
      <c r="G172" s="27">
        <v>2</v>
      </c>
      <c r="H172" s="38"/>
      <c r="I172" s="52">
        <f t="shared" si="63"/>
        <v>12</v>
      </c>
      <c r="J172" s="38">
        <f t="shared" si="64"/>
        <v>0</v>
      </c>
      <c r="K172" s="167">
        <f t="shared" si="65"/>
        <v>12</v>
      </c>
    </row>
    <row r="173" spans="1:11" ht="27" customHeight="1" thickBot="1" x14ac:dyDescent="0.25">
      <c r="A173" s="128"/>
      <c r="B173" s="73" t="s">
        <v>301</v>
      </c>
      <c r="C173" s="53"/>
      <c r="D173" s="11"/>
      <c r="E173" s="11">
        <v>6</v>
      </c>
      <c r="F173" s="11">
        <v>1</v>
      </c>
      <c r="G173" s="11"/>
      <c r="H173" s="40"/>
      <c r="I173" s="58">
        <f t="shared" si="63"/>
        <v>6</v>
      </c>
      <c r="J173" s="3">
        <f t="shared" si="64"/>
        <v>1</v>
      </c>
      <c r="K173" s="168">
        <f t="shared" si="65"/>
        <v>7</v>
      </c>
    </row>
    <row r="174" spans="1:11" ht="27" customHeight="1" thickBot="1" x14ac:dyDescent="0.25">
      <c r="A174" s="127"/>
      <c r="B174" s="72" t="s">
        <v>302</v>
      </c>
      <c r="C174" s="52"/>
      <c r="D174" s="27"/>
      <c r="E174" s="27">
        <v>4</v>
      </c>
      <c r="F174" s="27"/>
      <c r="G174" s="27">
        <v>2</v>
      </c>
      <c r="H174" s="38">
        <v>1</v>
      </c>
      <c r="I174" s="52">
        <f>SUM(C174+E174+G174)</f>
        <v>6</v>
      </c>
      <c r="J174" s="38">
        <f>SUM(D174+F174+H174)</f>
        <v>1</v>
      </c>
      <c r="K174" s="167">
        <f>SUM(I174:J174)</f>
        <v>7</v>
      </c>
    </row>
    <row r="175" spans="1:11" ht="27" customHeight="1" thickBot="1" x14ac:dyDescent="0.25">
      <c r="A175" s="129"/>
      <c r="B175" s="74" t="s">
        <v>304</v>
      </c>
      <c r="C175" s="56"/>
      <c r="D175" s="25"/>
      <c r="E175" s="25">
        <v>39</v>
      </c>
      <c r="F175" s="25">
        <v>1</v>
      </c>
      <c r="G175" s="25">
        <v>7</v>
      </c>
      <c r="H175" s="4">
        <v>1</v>
      </c>
      <c r="I175" s="57">
        <f t="shared" ref="I175:I179" si="66">SUM(C175+E175+G175)</f>
        <v>46</v>
      </c>
      <c r="J175" s="69">
        <f t="shared" ref="J175:J179" si="67">SUM(D175+F175+H175)</f>
        <v>2</v>
      </c>
      <c r="K175" s="172">
        <f t="shared" ref="K175:K179" si="68">SUM(I175:J175)</f>
        <v>48</v>
      </c>
    </row>
    <row r="176" spans="1:11" ht="27" customHeight="1" thickTop="1" thickBot="1" x14ac:dyDescent="0.25">
      <c r="A176" s="130" t="s">
        <v>648</v>
      </c>
      <c r="B176" s="75"/>
      <c r="C176" s="49">
        <f>SUM(C169:C175)</f>
        <v>0</v>
      </c>
      <c r="D176" s="49">
        <f t="shared" ref="D176:H176" si="69">SUM(D169:D175)</f>
        <v>0</v>
      </c>
      <c r="E176" s="49">
        <f t="shared" si="69"/>
        <v>75</v>
      </c>
      <c r="F176" s="49">
        <f t="shared" si="69"/>
        <v>2</v>
      </c>
      <c r="G176" s="49">
        <f t="shared" si="69"/>
        <v>14</v>
      </c>
      <c r="H176" s="64">
        <f t="shared" si="69"/>
        <v>2</v>
      </c>
      <c r="I176" s="49">
        <f t="shared" si="66"/>
        <v>89</v>
      </c>
      <c r="J176" s="64">
        <f t="shared" si="67"/>
        <v>4</v>
      </c>
      <c r="K176" s="170">
        <f t="shared" si="68"/>
        <v>93</v>
      </c>
    </row>
    <row r="177" spans="1:11" ht="27" customHeight="1" thickTop="1" thickBot="1" x14ac:dyDescent="0.25">
      <c r="A177" s="132" t="s">
        <v>609</v>
      </c>
      <c r="B177" s="77" t="s">
        <v>58</v>
      </c>
      <c r="C177" s="58"/>
      <c r="D177" s="26"/>
      <c r="E177" s="26">
        <v>2</v>
      </c>
      <c r="F177" s="26">
        <v>1</v>
      </c>
      <c r="G177" s="26"/>
      <c r="H177" s="3"/>
      <c r="I177" s="58">
        <f t="shared" si="66"/>
        <v>2</v>
      </c>
      <c r="J177" s="3">
        <f t="shared" si="67"/>
        <v>1</v>
      </c>
      <c r="K177" s="168">
        <f t="shared" si="68"/>
        <v>3</v>
      </c>
    </row>
    <row r="178" spans="1:11" ht="27" customHeight="1" thickBot="1" x14ac:dyDescent="0.25">
      <c r="A178" s="127"/>
      <c r="B178" s="72" t="s">
        <v>306</v>
      </c>
      <c r="C178" s="52"/>
      <c r="D178" s="27"/>
      <c r="E178" s="27"/>
      <c r="F178" s="27">
        <v>1</v>
      </c>
      <c r="G178" s="27"/>
      <c r="H178" s="38"/>
      <c r="I178" s="52">
        <f t="shared" si="66"/>
        <v>0</v>
      </c>
      <c r="J178" s="38">
        <f t="shared" si="67"/>
        <v>1</v>
      </c>
      <c r="K178" s="167">
        <f t="shared" si="68"/>
        <v>1</v>
      </c>
    </row>
    <row r="179" spans="1:11" ht="27" customHeight="1" thickBot="1" x14ac:dyDescent="0.25">
      <c r="A179" s="129"/>
      <c r="B179" s="74" t="s">
        <v>307</v>
      </c>
      <c r="C179" s="56"/>
      <c r="D179" s="25"/>
      <c r="E179" s="25">
        <v>1</v>
      </c>
      <c r="F179" s="25">
        <v>2</v>
      </c>
      <c r="G179" s="25"/>
      <c r="H179" s="4"/>
      <c r="I179" s="57">
        <f t="shared" si="66"/>
        <v>1</v>
      </c>
      <c r="J179" s="69">
        <f t="shared" si="67"/>
        <v>2</v>
      </c>
      <c r="K179" s="172">
        <f t="shared" si="68"/>
        <v>3</v>
      </c>
    </row>
    <row r="180" spans="1:11" ht="27" customHeight="1" thickTop="1" thickBot="1" x14ac:dyDescent="0.25">
      <c r="A180" s="130" t="s">
        <v>650</v>
      </c>
      <c r="B180" s="75"/>
      <c r="C180" s="49">
        <f>SUM(C177:C179)</f>
        <v>0</v>
      </c>
      <c r="D180" s="49">
        <f t="shared" ref="D180:H180" si="70">SUM(D177:D179)</f>
        <v>0</v>
      </c>
      <c r="E180" s="49">
        <f t="shared" si="70"/>
        <v>3</v>
      </c>
      <c r="F180" s="49">
        <f t="shared" si="70"/>
        <v>4</v>
      </c>
      <c r="G180" s="49">
        <f>SUM(G177:G179)</f>
        <v>0</v>
      </c>
      <c r="H180" s="64">
        <f t="shared" si="70"/>
        <v>0</v>
      </c>
      <c r="I180" s="49">
        <f>SUM(C180+E180+G180)</f>
        <v>3</v>
      </c>
      <c r="J180" s="64">
        <f>SUM(D180+F180+H180)</f>
        <v>4</v>
      </c>
      <c r="K180" s="170">
        <f>SUM(I180:J180)</f>
        <v>7</v>
      </c>
    </row>
    <row r="181" spans="1:11" ht="27" customHeight="1" thickTop="1" thickBot="1" x14ac:dyDescent="0.25">
      <c r="A181" s="132" t="s">
        <v>608</v>
      </c>
      <c r="B181" s="77" t="s">
        <v>39</v>
      </c>
      <c r="C181" s="58">
        <v>11</v>
      </c>
      <c r="D181" s="26">
        <v>45</v>
      </c>
      <c r="E181" s="26">
        <v>4</v>
      </c>
      <c r="F181" s="26">
        <v>5</v>
      </c>
      <c r="G181" s="26"/>
      <c r="H181" s="3">
        <v>3</v>
      </c>
      <c r="I181" s="58">
        <f t="shared" ref="I181:I185" si="71">SUM(C181+E181+G181)</f>
        <v>15</v>
      </c>
      <c r="J181" s="3">
        <f t="shared" ref="J181:J185" si="72">SUM(D181+F181+H181)</f>
        <v>53</v>
      </c>
      <c r="K181" s="168">
        <f t="shared" ref="K181:K185" si="73">SUM(I181:J181)</f>
        <v>68</v>
      </c>
    </row>
    <row r="182" spans="1:11" ht="27" customHeight="1" thickBot="1" x14ac:dyDescent="0.25">
      <c r="A182" s="127"/>
      <c r="B182" s="72" t="s">
        <v>34</v>
      </c>
      <c r="C182" s="52"/>
      <c r="D182" s="27"/>
      <c r="E182" s="27">
        <v>6</v>
      </c>
      <c r="F182" s="27">
        <v>1</v>
      </c>
      <c r="G182" s="27">
        <v>2</v>
      </c>
      <c r="H182" s="38"/>
      <c r="I182" s="52">
        <f t="shared" si="71"/>
        <v>8</v>
      </c>
      <c r="J182" s="38">
        <f t="shared" si="72"/>
        <v>1</v>
      </c>
      <c r="K182" s="167">
        <f t="shared" si="73"/>
        <v>9</v>
      </c>
    </row>
    <row r="183" spans="1:11" ht="27" customHeight="1" thickBot="1" x14ac:dyDescent="0.25">
      <c r="A183" s="128"/>
      <c r="B183" s="73" t="s">
        <v>37</v>
      </c>
      <c r="C183" s="53"/>
      <c r="D183" s="11"/>
      <c r="E183" s="11">
        <v>3</v>
      </c>
      <c r="F183" s="11">
        <v>1</v>
      </c>
      <c r="G183" s="11">
        <v>1</v>
      </c>
      <c r="H183" s="40">
        <v>4</v>
      </c>
      <c r="I183" s="58">
        <f t="shared" si="71"/>
        <v>4</v>
      </c>
      <c r="J183" s="3">
        <f t="shared" si="72"/>
        <v>5</v>
      </c>
      <c r="K183" s="168">
        <f t="shared" si="73"/>
        <v>9</v>
      </c>
    </row>
    <row r="184" spans="1:11" ht="27" customHeight="1" thickBot="1" x14ac:dyDescent="0.25">
      <c r="A184" s="127"/>
      <c r="B184" s="72" t="s">
        <v>309</v>
      </c>
      <c r="C184" s="52"/>
      <c r="D184" s="27"/>
      <c r="E184" s="27">
        <v>5</v>
      </c>
      <c r="F184" s="27">
        <v>2</v>
      </c>
      <c r="G184" s="27">
        <v>3</v>
      </c>
      <c r="H184" s="38">
        <v>2</v>
      </c>
      <c r="I184" s="52">
        <f t="shared" si="71"/>
        <v>8</v>
      </c>
      <c r="J184" s="38">
        <f t="shared" si="72"/>
        <v>4</v>
      </c>
      <c r="K184" s="167">
        <f t="shared" si="73"/>
        <v>12</v>
      </c>
    </row>
    <row r="185" spans="1:11" ht="27" customHeight="1" thickBot="1" x14ac:dyDescent="0.25">
      <c r="A185" s="128"/>
      <c r="B185" s="73" t="s">
        <v>310</v>
      </c>
      <c r="C185" s="53"/>
      <c r="D185" s="11"/>
      <c r="E185" s="11">
        <v>3</v>
      </c>
      <c r="F185" s="11"/>
      <c r="G185" s="11">
        <v>1</v>
      </c>
      <c r="H185" s="40"/>
      <c r="I185" s="58">
        <f t="shared" si="71"/>
        <v>4</v>
      </c>
      <c r="J185" s="3">
        <f t="shared" si="72"/>
        <v>0</v>
      </c>
      <c r="K185" s="168">
        <f t="shared" si="73"/>
        <v>4</v>
      </c>
    </row>
    <row r="186" spans="1:11" ht="27" customHeight="1" thickBot="1" x14ac:dyDescent="0.25">
      <c r="A186" s="127"/>
      <c r="B186" s="72" t="s">
        <v>35</v>
      </c>
      <c r="C186" s="52"/>
      <c r="D186" s="27"/>
      <c r="E186" s="27">
        <v>6</v>
      </c>
      <c r="F186" s="27"/>
      <c r="G186" s="27">
        <v>3</v>
      </c>
      <c r="H186" s="38">
        <v>1</v>
      </c>
      <c r="I186" s="52">
        <f>SUM(C186+E186+G186)</f>
        <v>9</v>
      </c>
      <c r="J186" s="38">
        <f>SUM(D186+F186+H186)</f>
        <v>1</v>
      </c>
      <c r="K186" s="167">
        <f>SUM(I186:J186)</f>
        <v>10</v>
      </c>
    </row>
    <row r="187" spans="1:11" ht="27" customHeight="1" thickBot="1" x14ac:dyDescent="0.25">
      <c r="A187" s="128"/>
      <c r="B187" s="73" t="s">
        <v>311</v>
      </c>
      <c r="C187" s="53"/>
      <c r="D187" s="11"/>
      <c r="E187" s="11">
        <v>4</v>
      </c>
      <c r="F187" s="11">
        <v>1</v>
      </c>
      <c r="G187" s="11">
        <v>1</v>
      </c>
      <c r="H187" s="40">
        <v>1</v>
      </c>
      <c r="I187" s="58">
        <f t="shared" ref="I187:I191" si="74">SUM(C187+E187+G187)</f>
        <v>5</v>
      </c>
      <c r="J187" s="3">
        <f t="shared" ref="J187:J191" si="75">SUM(D187+F187+H187)</f>
        <v>2</v>
      </c>
      <c r="K187" s="168">
        <f t="shared" ref="K187:K191" si="76">SUM(I187:J187)</f>
        <v>7</v>
      </c>
    </row>
    <row r="188" spans="1:11" ht="27" customHeight="1" thickBot="1" x14ac:dyDescent="0.25">
      <c r="A188" s="127"/>
      <c r="B188" s="72" t="s">
        <v>754</v>
      </c>
      <c r="C188" s="52">
        <v>12</v>
      </c>
      <c r="D188" s="27"/>
      <c r="E188" s="27"/>
      <c r="F188" s="27"/>
      <c r="G188" s="27"/>
      <c r="H188" s="38"/>
      <c r="I188" s="52">
        <f>SUM(C188+E188+G188)</f>
        <v>12</v>
      </c>
      <c r="J188" s="38">
        <f>SUM(D188+F188+H188)</f>
        <v>0</v>
      </c>
      <c r="K188" s="167">
        <f>SUM(I188:J188)</f>
        <v>12</v>
      </c>
    </row>
    <row r="189" spans="1:11" ht="27" customHeight="1" thickBot="1" x14ac:dyDescent="0.25">
      <c r="A189" s="128"/>
      <c r="B189" s="73" t="s">
        <v>36</v>
      </c>
      <c r="C189" s="53"/>
      <c r="D189" s="11"/>
      <c r="E189" s="11"/>
      <c r="F189" s="11">
        <v>1</v>
      </c>
      <c r="G189" s="11">
        <v>3</v>
      </c>
      <c r="H189" s="40"/>
      <c r="I189" s="58">
        <f t="shared" si="74"/>
        <v>3</v>
      </c>
      <c r="J189" s="3">
        <f t="shared" si="75"/>
        <v>1</v>
      </c>
      <c r="K189" s="168">
        <f t="shared" si="76"/>
        <v>4</v>
      </c>
    </row>
    <row r="190" spans="1:11" ht="27" customHeight="1" thickBot="1" x14ac:dyDescent="0.25">
      <c r="A190" s="127"/>
      <c r="B190" s="72" t="s">
        <v>79</v>
      </c>
      <c r="C190" s="52"/>
      <c r="D190" s="27"/>
      <c r="E190" s="27">
        <v>1</v>
      </c>
      <c r="F190" s="27"/>
      <c r="G190" s="27"/>
      <c r="H190" s="38"/>
      <c r="I190" s="52">
        <f t="shared" si="74"/>
        <v>1</v>
      </c>
      <c r="J190" s="38">
        <f t="shared" si="75"/>
        <v>0</v>
      </c>
      <c r="K190" s="167">
        <f t="shared" si="76"/>
        <v>1</v>
      </c>
    </row>
    <row r="191" spans="1:11" ht="27" customHeight="1" thickBot="1" x14ac:dyDescent="0.25">
      <c r="A191" s="128"/>
      <c r="B191" s="73" t="s">
        <v>38</v>
      </c>
      <c r="C191" s="53"/>
      <c r="D191" s="11"/>
      <c r="E191" s="11">
        <v>3</v>
      </c>
      <c r="F191" s="11">
        <v>1</v>
      </c>
      <c r="G191" s="11">
        <v>1</v>
      </c>
      <c r="H191" s="40">
        <v>1</v>
      </c>
      <c r="I191" s="58">
        <f t="shared" si="74"/>
        <v>4</v>
      </c>
      <c r="J191" s="3">
        <f t="shared" si="75"/>
        <v>2</v>
      </c>
      <c r="K191" s="168">
        <f t="shared" si="76"/>
        <v>6</v>
      </c>
    </row>
    <row r="192" spans="1:11" ht="27" customHeight="1" thickBot="1" x14ac:dyDescent="0.25">
      <c r="A192" s="127"/>
      <c r="B192" s="72" t="s">
        <v>33</v>
      </c>
      <c r="C192" s="52"/>
      <c r="D192" s="27"/>
      <c r="E192" s="27">
        <v>9</v>
      </c>
      <c r="F192" s="27">
        <v>1</v>
      </c>
      <c r="G192" s="27">
        <v>1</v>
      </c>
      <c r="H192" s="38"/>
      <c r="I192" s="52">
        <f>SUM(C192+E192+G192)</f>
        <v>10</v>
      </c>
      <c r="J192" s="38">
        <f>SUM(D192+F192+H192)</f>
        <v>1</v>
      </c>
      <c r="K192" s="167">
        <f>SUM(I192:J192)</f>
        <v>11</v>
      </c>
    </row>
    <row r="193" spans="1:11" ht="27" customHeight="1" thickBot="1" x14ac:dyDescent="0.25">
      <c r="A193" s="128"/>
      <c r="B193" s="73" t="s">
        <v>312</v>
      </c>
      <c r="C193" s="53"/>
      <c r="D193" s="11"/>
      <c r="E193" s="11">
        <v>4</v>
      </c>
      <c r="F193" s="11"/>
      <c r="G193" s="11">
        <v>1</v>
      </c>
      <c r="H193" s="40">
        <v>2</v>
      </c>
      <c r="I193" s="58">
        <f t="shared" ref="I193:I195" si="77">SUM(C193+E193+G193)</f>
        <v>5</v>
      </c>
      <c r="J193" s="3">
        <f t="shared" ref="J193:J195" si="78">SUM(D193+F193+H193)</f>
        <v>2</v>
      </c>
      <c r="K193" s="168">
        <f t="shared" ref="K193:K195" si="79">SUM(I193:J193)</f>
        <v>7</v>
      </c>
    </row>
    <row r="194" spans="1:11" ht="27" customHeight="1" thickTop="1" thickBot="1" x14ac:dyDescent="0.25">
      <c r="A194" s="130" t="s">
        <v>652</v>
      </c>
      <c r="B194" s="75"/>
      <c r="C194" s="49">
        <f t="shared" ref="C194:H194" si="80">SUM(C181:C193)</f>
        <v>23</v>
      </c>
      <c r="D194" s="49">
        <f t="shared" si="80"/>
        <v>45</v>
      </c>
      <c r="E194" s="49">
        <f t="shared" si="80"/>
        <v>48</v>
      </c>
      <c r="F194" s="49">
        <f t="shared" si="80"/>
        <v>13</v>
      </c>
      <c r="G194" s="49">
        <f t="shared" si="80"/>
        <v>17</v>
      </c>
      <c r="H194" s="64">
        <f t="shared" si="80"/>
        <v>14</v>
      </c>
      <c r="I194" s="49">
        <f t="shared" si="77"/>
        <v>88</v>
      </c>
      <c r="J194" s="64">
        <f t="shared" si="78"/>
        <v>72</v>
      </c>
      <c r="K194" s="170">
        <f t="shared" si="79"/>
        <v>160</v>
      </c>
    </row>
    <row r="195" spans="1:11" ht="27" customHeight="1" thickTop="1" thickBot="1" x14ac:dyDescent="0.25">
      <c r="A195" s="132" t="s">
        <v>610</v>
      </c>
      <c r="B195" s="77" t="s">
        <v>313</v>
      </c>
      <c r="C195" s="58">
        <v>4</v>
      </c>
      <c r="D195" s="26"/>
      <c r="E195" s="26"/>
      <c r="F195" s="26"/>
      <c r="G195" s="26"/>
      <c r="H195" s="3"/>
      <c r="I195" s="58">
        <f t="shared" si="77"/>
        <v>4</v>
      </c>
      <c r="J195" s="3">
        <f t="shared" si="78"/>
        <v>0</v>
      </c>
      <c r="K195" s="168">
        <f t="shared" si="79"/>
        <v>4</v>
      </c>
    </row>
    <row r="196" spans="1:11" ht="27" customHeight="1" thickBot="1" x14ac:dyDescent="0.25">
      <c r="A196" s="127"/>
      <c r="B196" s="72" t="s">
        <v>314</v>
      </c>
      <c r="C196" s="52"/>
      <c r="D196" s="27">
        <v>1</v>
      </c>
      <c r="E196" s="27"/>
      <c r="F196" s="27"/>
      <c r="G196" s="27"/>
      <c r="H196" s="38"/>
      <c r="I196" s="52">
        <f>SUM(C196+E196+G196)</f>
        <v>0</v>
      </c>
      <c r="J196" s="38">
        <f>SUM(D196+F196+H196)</f>
        <v>1</v>
      </c>
      <c r="K196" s="167">
        <f>SUM(I196:J196)</f>
        <v>1</v>
      </c>
    </row>
    <row r="197" spans="1:11" ht="27" customHeight="1" thickBot="1" x14ac:dyDescent="0.25">
      <c r="A197" s="128"/>
      <c r="B197" s="73" t="s">
        <v>323</v>
      </c>
      <c r="C197" s="53">
        <v>5</v>
      </c>
      <c r="D197" s="11"/>
      <c r="E197" s="11"/>
      <c r="F197" s="11"/>
      <c r="G197" s="11"/>
      <c r="H197" s="40"/>
      <c r="I197" s="58">
        <f t="shared" ref="I197:I202" si="81">SUM(C197+E197+G197)</f>
        <v>5</v>
      </c>
      <c r="J197" s="3">
        <f t="shared" ref="J197:J202" si="82">SUM(D197+F197+H197)</f>
        <v>0</v>
      </c>
      <c r="K197" s="168">
        <f t="shared" ref="K197:K202" si="83">SUM(I197:J197)</f>
        <v>5</v>
      </c>
    </row>
    <row r="198" spans="1:11" ht="27" customHeight="1" thickBot="1" x14ac:dyDescent="0.25">
      <c r="A198" s="127"/>
      <c r="B198" s="72" t="s">
        <v>316</v>
      </c>
      <c r="C198" s="52">
        <v>1</v>
      </c>
      <c r="D198" s="27">
        <v>1</v>
      </c>
      <c r="E198" s="27"/>
      <c r="F198" s="27"/>
      <c r="G198" s="27"/>
      <c r="H198" s="38"/>
      <c r="I198" s="52">
        <f t="shared" si="81"/>
        <v>1</v>
      </c>
      <c r="J198" s="38">
        <f t="shared" si="82"/>
        <v>1</v>
      </c>
      <c r="K198" s="167">
        <f t="shared" si="83"/>
        <v>2</v>
      </c>
    </row>
    <row r="199" spans="1:11" ht="27" customHeight="1" thickBot="1" x14ac:dyDescent="0.25">
      <c r="A199" s="128"/>
      <c r="B199" s="73" t="s">
        <v>317</v>
      </c>
      <c r="C199" s="53">
        <v>2</v>
      </c>
      <c r="D199" s="11"/>
      <c r="E199" s="11"/>
      <c r="F199" s="11"/>
      <c r="G199" s="11"/>
      <c r="H199" s="40"/>
      <c r="I199" s="58">
        <f t="shared" si="81"/>
        <v>2</v>
      </c>
      <c r="J199" s="3">
        <f t="shared" si="82"/>
        <v>0</v>
      </c>
      <c r="K199" s="168">
        <f t="shared" si="83"/>
        <v>2</v>
      </c>
    </row>
    <row r="200" spans="1:11" ht="27" customHeight="1" thickBot="1" x14ac:dyDescent="0.25">
      <c r="A200" s="127"/>
      <c r="B200" s="72" t="s">
        <v>768</v>
      </c>
      <c r="C200" s="52">
        <v>2</v>
      </c>
      <c r="D200" s="27">
        <v>1</v>
      </c>
      <c r="E200" s="27"/>
      <c r="F200" s="27"/>
      <c r="G200" s="27"/>
      <c r="H200" s="38"/>
      <c r="I200" s="52">
        <f t="shared" si="81"/>
        <v>2</v>
      </c>
      <c r="J200" s="38"/>
      <c r="K200" s="167"/>
    </row>
    <row r="201" spans="1:11" ht="27" customHeight="1" thickBot="1" x14ac:dyDescent="0.25">
      <c r="A201" s="128"/>
      <c r="B201" s="73" t="s">
        <v>318</v>
      </c>
      <c r="C201" s="53"/>
      <c r="D201" s="11"/>
      <c r="E201" s="11">
        <v>12</v>
      </c>
      <c r="F201" s="11">
        <v>4</v>
      </c>
      <c r="G201" s="11">
        <v>1</v>
      </c>
      <c r="H201" s="40"/>
      <c r="I201" s="58">
        <f t="shared" si="81"/>
        <v>13</v>
      </c>
      <c r="J201" s="3">
        <f t="shared" si="82"/>
        <v>4</v>
      </c>
      <c r="K201" s="168">
        <f t="shared" si="83"/>
        <v>17</v>
      </c>
    </row>
    <row r="202" spans="1:11" ht="27" customHeight="1" thickBot="1" x14ac:dyDescent="0.25">
      <c r="A202" s="127"/>
      <c r="B202" s="72" t="s">
        <v>319</v>
      </c>
      <c r="C202" s="52"/>
      <c r="D202" s="27"/>
      <c r="E202" s="27">
        <v>12</v>
      </c>
      <c r="F202" s="27"/>
      <c r="G202" s="27">
        <v>2</v>
      </c>
      <c r="H202" s="38">
        <v>3</v>
      </c>
      <c r="I202" s="52">
        <f t="shared" si="81"/>
        <v>14</v>
      </c>
      <c r="J202" s="38">
        <f t="shared" si="82"/>
        <v>3</v>
      </c>
      <c r="K202" s="167">
        <f t="shared" si="83"/>
        <v>17</v>
      </c>
    </row>
    <row r="203" spans="1:11" ht="27" customHeight="1" thickBot="1" x14ac:dyDescent="0.25">
      <c r="A203" s="128"/>
      <c r="B203" s="73" t="s">
        <v>320</v>
      </c>
      <c r="C203" s="53"/>
      <c r="D203" s="11"/>
      <c r="E203" s="11">
        <v>4</v>
      </c>
      <c r="F203" s="11">
        <v>4</v>
      </c>
      <c r="G203" s="11">
        <v>2</v>
      </c>
      <c r="H203" s="40">
        <v>1</v>
      </c>
      <c r="I203" s="58">
        <f>SUM(C203+E203+G203)</f>
        <v>6</v>
      </c>
      <c r="J203" s="3">
        <f>SUM(D203+F203+H203)</f>
        <v>5</v>
      </c>
      <c r="K203" s="168">
        <f>SUM(I203:J203)</f>
        <v>11</v>
      </c>
    </row>
    <row r="204" spans="1:11" ht="27" customHeight="1" thickBot="1" x14ac:dyDescent="0.25">
      <c r="A204" s="127"/>
      <c r="B204" s="72" t="s">
        <v>321</v>
      </c>
      <c r="C204" s="52"/>
      <c r="D204" s="27"/>
      <c r="E204" s="27">
        <v>11</v>
      </c>
      <c r="F204" s="27">
        <v>5</v>
      </c>
      <c r="G204" s="27"/>
      <c r="H204" s="38">
        <v>2</v>
      </c>
      <c r="I204" s="52">
        <f t="shared" ref="I204:I208" si="84">SUM(C204+E204+G204)</f>
        <v>11</v>
      </c>
      <c r="J204" s="38">
        <f t="shared" ref="J204:J208" si="85">SUM(D204+F204+H204)</f>
        <v>7</v>
      </c>
      <c r="K204" s="167">
        <f t="shared" ref="K204:K208" si="86">SUM(I204:J204)</f>
        <v>18</v>
      </c>
    </row>
    <row r="205" spans="1:11" ht="27" customHeight="1" thickBot="1" x14ac:dyDescent="0.25">
      <c r="A205" s="128"/>
      <c r="B205" s="73" t="s">
        <v>322</v>
      </c>
      <c r="C205" s="53"/>
      <c r="D205" s="11"/>
      <c r="E205" s="11">
        <v>12</v>
      </c>
      <c r="F205" s="11"/>
      <c r="G205" s="11">
        <v>5</v>
      </c>
      <c r="H205" s="40">
        <v>2</v>
      </c>
      <c r="I205" s="221">
        <f t="shared" si="84"/>
        <v>17</v>
      </c>
      <c r="J205" s="3">
        <f t="shared" si="85"/>
        <v>2</v>
      </c>
      <c r="K205" s="168">
        <f t="shared" si="86"/>
        <v>19</v>
      </c>
    </row>
    <row r="206" spans="1:11" ht="27" customHeight="1" thickTop="1" thickBot="1" x14ac:dyDescent="0.25">
      <c r="A206" s="130" t="s">
        <v>661</v>
      </c>
      <c r="B206" s="75"/>
      <c r="C206" s="49">
        <f>SUM(C195:C205)</f>
        <v>14</v>
      </c>
      <c r="D206" s="49">
        <f t="shared" ref="D206:H206" si="87">SUM(D195:D205)</f>
        <v>3</v>
      </c>
      <c r="E206" s="49">
        <f t="shared" si="87"/>
        <v>51</v>
      </c>
      <c r="F206" s="49">
        <f t="shared" si="87"/>
        <v>13</v>
      </c>
      <c r="G206" s="49">
        <f t="shared" si="87"/>
        <v>10</v>
      </c>
      <c r="H206" s="64">
        <f t="shared" si="87"/>
        <v>8</v>
      </c>
      <c r="I206" s="49">
        <f t="shared" si="84"/>
        <v>75</v>
      </c>
      <c r="J206" s="64">
        <f t="shared" si="85"/>
        <v>24</v>
      </c>
      <c r="K206" s="170">
        <f t="shared" si="86"/>
        <v>99</v>
      </c>
    </row>
    <row r="207" spans="1:11" ht="27" customHeight="1" thickTop="1" thickBot="1" x14ac:dyDescent="0.25">
      <c r="A207" s="131" t="s">
        <v>611</v>
      </c>
      <c r="B207" s="76" t="s">
        <v>324</v>
      </c>
      <c r="C207" s="55"/>
      <c r="D207" s="24"/>
      <c r="E207" s="24">
        <v>1</v>
      </c>
      <c r="F207" s="24"/>
      <c r="G207" s="24"/>
      <c r="H207" s="2"/>
      <c r="I207" s="55">
        <f t="shared" si="84"/>
        <v>1</v>
      </c>
      <c r="J207" s="2">
        <f t="shared" si="85"/>
        <v>0</v>
      </c>
      <c r="K207" s="171">
        <f t="shared" si="86"/>
        <v>1</v>
      </c>
    </row>
    <row r="208" spans="1:11" ht="27" customHeight="1" thickBot="1" x14ac:dyDescent="0.25">
      <c r="A208" s="128"/>
      <c r="B208" s="73" t="s">
        <v>325</v>
      </c>
      <c r="C208" s="53"/>
      <c r="D208" s="11"/>
      <c r="E208" s="11">
        <v>3</v>
      </c>
      <c r="F208" s="11"/>
      <c r="G208" s="11">
        <v>1</v>
      </c>
      <c r="H208" s="40"/>
      <c r="I208" s="58">
        <f t="shared" si="84"/>
        <v>4</v>
      </c>
      <c r="J208" s="3">
        <f t="shared" si="85"/>
        <v>0</v>
      </c>
      <c r="K208" s="168">
        <f t="shared" si="86"/>
        <v>4</v>
      </c>
    </row>
    <row r="209" spans="1:11" ht="27" customHeight="1" thickBot="1" x14ac:dyDescent="0.25">
      <c r="A209" s="127"/>
      <c r="B209" s="72" t="s">
        <v>326</v>
      </c>
      <c r="C209" s="52"/>
      <c r="D209" s="27"/>
      <c r="E209" s="27"/>
      <c r="F209" s="27">
        <v>1</v>
      </c>
      <c r="G209" s="27">
        <v>1</v>
      </c>
      <c r="H209" s="38"/>
      <c r="I209" s="52">
        <f>SUM(C209+E209+G209)</f>
        <v>1</v>
      </c>
      <c r="J209" s="38">
        <f>SUM(D209+F209+H209)</f>
        <v>1</v>
      </c>
      <c r="K209" s="167">
        <f>SUM(I209:J209)</f>
        <v>2</v>
      </c>
    </row>
    <row r="210" spans="1:11" ht="27" customHeight="1" thickBot="1" x14ac:dyDescent="0.25">
      <c r="A210" s="128"/>
      <c r="B210" s="73" t="s">
        <v>327</v>
      </c>
      <c r="C210" s="53"/>
      <c r="D210" s="11"/>
      <c r="E210" s="11">
        <v>3</v>
      </c>
      <c r="F210" s="11"/>
      <c r="G210" s="11"/>
      <c r="H210" s="40"/>
      <c r="I210" s="58">
        <f t="shared" ref="I210:I214" si="88">SUM(C210+E210+G210)</f>
        <v>3</v>
      </c>
      <c r="J210" s="3">
        <f t="shared" ref="J210:J214" si="89">SUM(D210+F210+H210)</f>
        <v>0</v>
      </c>
      <c r="K210" s="168">
        <f t="shared" ref="K210:K214" si="90">SUM(I210:J210)</f>
        <v>3</v>
      </c>
    </row>
    <row r="211" spans="1:11" ht="27" customHeight="1" thickBot="1" x14ac:dyDescent="0.25">
      <c r="A211" s="127"/>
      <c r="B211" s="72" t="s">
        <v>329</v>
      </c>
      <c r="C211" s="52"/>
      <c r="D211" s="27"/>
      <c r="E211" s="27"/>
      <c r="F211" s="27">
        <v>1</v>
      </c>
      <c r="G211" s="27">
        <v>1</v>
      </c>
      <c r="H211" s="38"/>
      <c r="I211" s="52">
        <f t="shared" si="88"/>
        <v>1</v>
      </c>
      <c r="J211" s="38">
        <f t="shared" si="89"/>
        <v>1</v>
      </c>
      <c r="K211" s="167">
        <f t="shared" si="90"/>
        <v>2</v>
      </c>
    </row>
    <row r="212" spans="1:11" ht="27" customHeight="1" thickBot="1" x14ac:dyDescent="0.25">
      <c r="A212" s="128"/>
      <c r="B212" s="73" t="s">
        <v>328</v>
      </c>
      <c r="C212" s="53"/>
      <c r="D212" s="11"/>
      <c r="E212" s="11"/>
      <c r="F212" s="11">
        <v>1</v>
      </c>
      <c r="G212" s="11">
        <v>1</v>
      </c>
      <c r="H212" s="40">
        <v>1</v>
      </c>
      <c r="I212" s="58">
        <f t="shared" si="88"/>
        <v>1</v>
      </c>
      <c r="J212" s="3">
        <f t="shared" si="89"/>
        <v>2</v>
      </c>
      <c r="K212" s="168">
        <f t="shared" si="90"/>
        <v>3</v>
      </c>
    </row>
    <row r="213" spans="1:11" ht="27" customHeight="1" thickBot="1" x14ac:dyDescent="0.25">
      <c r="A213" s="127"/>
      <c r="B213" s="72" t="s">
        <v>333</v>
      </c>
      <c r="C213" s="52"/>
      <c r="D213" s="27"/>
      <c r="E213" s="27">
        <v>2</v>
      </c>
      <c r="F213" s="27"/>
      <c r="G213" s="27"/>
      <c r="H213" s="38"/>
      <c r="I213" s="52">
        <f t="shared" si="88"/>
        <v>2</v>
      </c>
      <c r="J213" s="38">
        <f t="shared" si="89"/>
        <v>0</v>
      </c>
      <c r="K213" s="167">
        <f t="shared" si="90"/>
        <v>2</v>
      </c>
    </row>
    <row r="214" spans="1:11" ht="27" customHeight="1" thickBot="1" x14ac:dyDescent="0.25">
      <c r="A214" s="128"/>
      <c r="B214" s="73" t="s">
        <v>334</v>
      </c>
      <c r="C214" s="53"/>
      <c r="D214" s="11"/>
      <c r="E214" s="11">
        <v>1</v>
      </c>
      <c r="F214" s="11"/>
      <c r="G214" s="11">
        <v>2</v>
      </c>
      <c r="H214" s="40"/>
      <c r="I214" s="58">
        <f t="shared" si="88"/>
        <v>3</v>
      </c>
      <c r="J214" s="3">
        <f t="shared" si="89"/>
        <v>0</v>
      </c>
      <c r="K214" s="168">
        <f t="shared" si="90"/>
        <v>3</v>
      </c>
    </row>
    <row r="215" spans="1:11" ht="27" customHeight="1" thickBot="1" x14ac:dyDescent="0.25">
      <c r="A215" s="127"/>
      <c r="B215" s="72" t="s">
        <v>336</v>
      </c>
      <c r="C215" s="52"/>
      <c r="D215" s="27"/>
      <c r="E215" s="27">
        <v>1</v>
      </c>
      <c r="F215" s="27"/>
      <c r="G215" s="27"/>
      <c r="H215" s="38"/>
      <c r="I215" s="52">
        <f>SUM(C215+E215+G215)</f>
        <v>1</v>
      </c>
      <c r="J215" s="38">
        <f>SUM(D215+F215+H215)</f>
        <v>0</v>
      </c>
      <c r="K215" s="167">
        <f>SUM(I215:J215)</f>
        <v>1</v>
      </c>
    </row>
    <row r="216" spans="1:11" ht="27" customHeight="1" thickBot="1" x14ac:dyDescent="0.25">
      <c r="A216" s="128"/>
      <c r="B216" s="73" t="s">
        <v>338</v>
      </c>
      <c r="C216" s="53"/>
      <c r="D216" s="11"/>
      <c r="E216" s="11">
        <v>5</v>
      </c>
      <c r="F216" s="11"/>
      <c r="G216" s="11"/>
      <c r="H216" s="40"/>
      <c r="I216" s="58">
        <f t="shared" ref="I216:I220" si="91">SUM(C216+E216+G216)</f>
        <v>5</v>
      </c>
      <c r="J216" s="3">
        <f t="shared" ref="J216:J220" si="92">SUM(D216+F216+H216)</f>
        <v>0</v>
      </c>
      <c r="K216" s="168">
        <f t="shared" ref="K216:K219" si="93">SUM(I216:J216)</f>
        <v>5</v>
      </c>
    </row>
    <row r="217" spans="1:11" ht="27" customHeight="1" thickBot="1" x14ac:dyDescent="0.25">
      <c r="A217" s="127"/>
      <c r="B217" s="72" t="s">
        <v>339</v>
      </c>
      <c r="C217" s="52"/>
      <c r="D217" s="27"/>
      <c r="E217" s="27">
        <v>8</v>
      </c>
      <c r="F217" s="27"/>
      <c r="G217" s="27">
        <v>3</v>
      </c>
      <c r="H217" s="38"/>
      <c r="I217" s="52">
        <f t="shared" si="91"/>
        <v>11</v>
      </c>
      <c r="J217" s="38">
        <f t="shared" si="92"/>
        <v>0</v>
      </c>
      <c r="K217" s="167">
        <f t="shared" si="93"/>
        <v>11</v>
      </c>
    </row>
    <row r="218" spans="1:11" ht="27" customHeight="1" thickBot="1" x14ac:dyDescent="0.25">
      <c r="A218" s="129"/>
      <c r="B218" s="74" t="s">
        <v>340</v>
      </c>
      <c r="C218" s="56"/>
      <c r="D218" s="25"/>
      <c r="E218" s="25">
        <v>2</v>
      </c>
      <c r="F218" s="25"/>
      <c r="G218" s="25">
        <v>2</v>
      </c>
      <c r="H218" s="4"/>
      <c r="I218" s="57">
        <f t="shared" si="91"/>
        <v>4</v>
      </c>
      <c r="J218" s="69">
        <f t="shared" si="92"/>
        <v>0</v>
      </c>
      <c r="K218" s="172">
        <f t="shared" si="93"/>
        <v>4</v>
      </c>
    </row>
    <row r="219" spans="1:11" ht="27" customHeight="1" thickTop="1" thickBot="1" x14ac:dyDescent="0.25">
      <c r="A219" s="130" t="s">
        <v>654</v>
      </c>
      <c r="B219" s="75"/>
      <c r="C219" s="49">
        <f>SUM(C207:C218)</f>
        <v>0</v>
      </c>
      <c r="D219" s="49">
        <f t="shared" ref="D219:H219" si="94">SUM(D207:D218)</f>
        <v>0</v>
      </c>
      <c r="E219" s="49">
        <f>SUM(E207:E218)</f>
        <v>26</v>
      </c>
      <c r="F219" s="49">
        <f t="shared" si="94"/>
        <v>3</v>
      </c>
      <c r="G219" s="49">
        <f t="shared" si="94"/>
        <v>11</v>
      </c>
      <c r="H219" s="64">
        <f t="shared" si="94"/>
        <v>1</v>
      </c>
      <c r="I219" s="49">
        <f t="shared" si="91"/>
        <v>37</v>
      </c>
      <c r="J219" s="64">
        <f t="shared" si="92"/>
        <v>4</v>
      </c>
      <c r="K219" s="170">
        <f t="shared" si="93"/>
        <v>41</v>
      </c>
    </row>
    <row r="220" spans="1:11" ht="27" customHeight="1" thickTop="1" thickBot="1" x14ac:dyDescent="0.25">
      <c r="A220" s="134" t="s">
        <v>612</v>
      </c>
      <c r="B220" s="79" t="s">
        <v>766</v>
      </c>
      <c r="C220" s="57">
        <v>112</v>
      </c>
      <c r="D220" s="21"/>
      <c r="E220" s="21"/>
      <c r="F220" s="21"/>
      <c r="G220" s="21"/>
      <c r="H220" s="69"/>
      <c r="I220" s="58">
        <f t="shared" si="91"/>
        <v>112</v>
      </c>
      <c r="J220" s="69">
        <f t="shared" si="92"/>
        <v>0</v>
      </c>
      <c r="K220" s="172">
        <f>SUM(I220:J220)</f>
        <v>112</v>
      </c>
    </row>
    <row r="221" spans="1:11" ht="27" customHeight="1" thickBot="1" x14ac:dyDescent="0.25">
      <c r="A221" s="127"/>
      <c r="B221" s="72" t="s">
        <v>763</v>
      </c>
      <c r="C221" s="52">
        <v>14</v>
      </c>
      <c r="D221" s="27"/>
      <c r="E221" s="27"/>
      <c r="F221" s="27"/>
      <c r="G221" s="27"/>
      <c r="H221" s="38"/>
      <c r="I221" s="52">
        <f>SUM(C221+E221+G221)</f>
        <v>14</v>
      </c>
      <c r="J221" s="38">
        <f>SUM(D221+F221+H221)</f>
        <v>0</v>
      </c>
      <c r="K221" s="167">
        <f t="shared" ref="K221" si="95">SUM(I221:J221)</f>
        <v>14</v>
      </c>
    </row>
    <row r="222" spans="1:11" ht="27" customHeight="1" thickBot="1" x14ac:dyDescent="0.25">
      <c r="A222" s="128"/>
      <c r="B222" s="79" t="s">
        <v>765</v>
      </c>
      <c r="C222" s="57"/>
      <c r="D222" s="21"/>
      <c r="E222" s="21">
        <v>7</v>
      </c>
      <c r="F222" s="21"/>
      <c r="G222" s="21">
        <v>2</v>
      </c>
      <c r="H222" s="40"/>
      <c r="I222" s="58">
        <f t="shared" ref="I222" si="96">SUM(C222+E222+G222)</f>
        <v>9</v>
      </c>
      <c r="J222" s="69">
        <f t="shared" ref="J222" si="97">SUM(D222+F222+H222)</f>
        <v>0</v>
      </c>
      <c r="K222" s="172">
        <f t="shared" ref="K222" si="98">SUM(I222:J222)</f>
        <v>9</v>
      </c>
    </row>
    <row r="223" spans="1:11" ht="27" customHeight="1" thickTop="1" thickBot="1" x14ac:dyDescent="0.25">
      <c r="A223" s="130" t="s">
        <v>662</v>
      </c>
      <c r="B223" s="75"/>
      <c r="C223" s="49">
        <f>SUM(C220:C222)</f>
        <v>126</v>
      </c>
      <c r="D223" s="49">
        <f t="shared" ref="D223:H223" si="99">SUM(D220:D222)</f>
        <v>0</v>
      </c>
      <c r="E223" s="49">
        <f t="shared" si="99"/>
        <v>7</v>
      </c>
      <c r="F223" s="49">
        <f t="shared" si="99"/>
        <v>0</v>
      </c>
      <c r="G223" s="49">
        <f t="shared" si="99"/>
        <v>2</v>
      </c>
      <c r="H223" s="49">
        <f t="shared" si="99"/>
        <v>0</v>
      </c>
      <c r="I223" s="49">
        <f>SUM(C223+E223+G223)</f>
        <v>135</v>
      </c>
      <c r="J223" s="64">
        <f>SUM(D223+F223+H223)</f>
        <v>0</v>
      </c>
      <c r="K223" s="170">
        <f>SUM(I223:J223)</f>
        <v>135</v>
      </c>
    </row>
    <row r="224" spans="1:11" ht="27" customHeight="1" thickTop="1" thickBot="1" x14ac:dyDescent="0.25">
      <c r="A224" s="132" t="s">
        <v>613</v>
      </c>
      <c r="B224" s="77" t="s">
        <v>342</v>
      </c>
      <c r="C224" s="58"/>
      <c r="D224" s="26">
        <v>4</v>
      </c>
      <c r="E224" s="26"/>
      <c r="F224" s="26">
        <v>1</v>
      </c>
      <c r="G224" s="26">
        <v>1</v>
      </c>
      <c r="H224" s="3">
        <v>1</v>
      </c>
      <c r="I224" s="58">
        <f t="shared" ref="I224:I228" si="100">SUM(C224+E224+G224)</f>
        <v>1</v>
      </c>
      <c r="J224" s="3">
        <f t="shared" ref="J224:J228" si="101">SUM(D224+F224+H224)</f>
        <v>6</v>
      </c>
      <c r="K224" s="168">
        <f t="shared" ref="K224:K228" si="102">SUM(I224:J224)</f>
        <v>7</v>
      </c>
    </row>
    <row r="225" spans="1:11" ht="27" customHeight="1" thickBot="1" x14ac:dyDescent="0.25">
      <c r="A225" s="127"/>
      <c r="B225" s="72" t="s">
        <v>343</v>
      </c>
      <c r="C225" s="52"/>
      <c r="D225" s="27">
        <v>3</v>
      </c>
      <c r="E225" s="27">
        <v>1</v>
      </c>
      <c r="F225" s="27">
        <v>3</v>
      </c>
      <c r="G225" s="27"/>
      <c r="H225" s="38">
        <v>2</v>
      </c>
      <c r="I225" s="52">
        <f t="shared" si="100"/>
        <v>1</v>
      </c>
      <c r="J225" s="38">
        <f t="shared" si="101"/>
        <v>8</v>
      </c>
      <c r="K225" s="167">
        <f t="shared" si="102"/>
        <v>9</v>
      </c>
    </row>
    <row r="226" spans="1:11" ht="27" customHeight="1" thickBot="1" x14ac:dyDescent="0.25">
      <c r="A226" s="128"/>
      <c r="B226" s="73" t="s">
        <v>344</v>
      </c>
      <c r="C226" s="53"/>
      <c r="D226" s="11"/>
      <c r="E226" s="11"/>
      <c r="F226" s="11"/>
      <c r="G226" s="11"/>
      <c r="H226" s="40">
        <v>1</v>
      </c>
      <c r="I226" s="58">
        <f t="shared" si="100"/>
        <v>0</v>
      </c>
      <c r="J226" s="3">
        <f t="shared" si="101"/>
        <v>1</v>
      </c>
      <c r="K226" s="168">
        <f t="shared" si="102"/>
        <v>1</v>
      </c>
    </row>
    <row r="227" spans="1:11" ht="27" customHeight="1" thickBot="1" x14ac:dyDescent="0.25">
      <c r="A227" s="127"/>
      <c r="B227" s="72" t="s">
        <v>345</v>
      </c>
      <c r="C227" s="52">
        <v>2</v>
      </c>
      <c r="D227" s="27">
        <v>1</v>
      </c>
      <c r="E227" s="27">
        <v>1</v>
      </c>
      <c r="F227" s="27">
        <v>2</v>
      </c>
      <c r="G227" s="27">
        <v>1</v>
      </c>
      <c r="H227" s="38">
        <v>1</v>
      </c>
      <c r="I227" s="52">
        <f t="shared" si="100"/>
        <v>4</v>
      </c>
      <c r="J227" s="38">
        <f t="shared" si="101"/>
        <v>4</v>
      </c>
      <c r="K227" s="167">
        <f t="shared" si="102"/>
        <v>8</v>
      </c>
    </row>
    <row r="228" spans="1:11" ht="27" customHeight="1" thickBot="1" x14ac:dyDescent="0.25">
      <c r="A228" s="129"/>
      <c r="B228" s="74" t="s">
        <v>348</v>
      </c>
      <c r="C228" s="56"/>
      <c r="D228" s="25"/>
      <c r="E228" s="25"/>
      <c r="F228" s="25"/>
      <c r="G228" s="25"/>
      <c r="H228" s="4">
        <v>1</v>
      </c>
      <c r="I228" s="57">
        <f t="shared" si="100"/>
        <v>0</v>
      </c>
      <c r="J228" s="69">
        <f t="shared" si="101"/>
        <v>1</v>
      </c>
      <c r="K228" s="172">
        <f t="shared" si="102"/>
        <v>1</v>
      </c>
    </row>
    <row r="229" spans="1:11" ht="27" customHeight="1" thickTop="1" thickBot="1" x14ac:dyDescent="0.25">
      <c r="A229" s="130" t="s">
        <v>663</v>
      </c>
      <c r="B229" s="75"/>
      <c r="C229" s="49">
        <f>SUM(C224:C228)</f>
        <v>2</v>
      </c>
      <c r="D229" s="49">
        <f>SUM(D224:D228)</f>
        <v>8</v>
      </c>
      <c r="E229" s="49">
        <f t="shared" ref="E229:H229" si="103">SUM(E224:E228)</f>
        <v>2</v>
      </c>
      <c r="F229" s="49">
        <f t="shared" si="103"/>
        <v>6</v>
      </c>
      <c r="G229" s="49">
        <f t="shared" si="103"/>
        <v>2</v>
      </c>
      <c r="H229" s="64">
        <f t="shared" si="103"/>
        <v>6</v>
      </c>
      <c r="I229" s="49">
        <f>SUM(C229+E229+G229)</f>
        <v>6</v>
      </c>
      <c r="J229" s="64">
        <f>SUM(D229+F229+H229)</f>
        <v>20</v>
      </c>
      <c r="K229" s="170">
        <f>SUM(I229:J229)</f>
        <v>26</v>
      </c>
    </row>
    <row r="230" spans="1:11" ht="27" customHeight="1" thickTop="1" thickBot="1" x14ac:dyDescent="0.25">
      <c r="A230" s="132" t="s">
        <v>614</v>
      </c>
      <c r="B230" s="77" t="s">
        <v>349</v>
      </c>
      <c r="C230" s="58"/>
      <c r="D230" s="26"/>
      <c r="E230" s="26"/>
      <c r="F230" s="26"/>
      <c r="G230" s="26">
        <v>1</v>
      </c>
      <c r="H230" s="3"/>
      <c r="I230" s="58">
        <f t="shared" ref="I230:I234" si="104">SUM(C230+E230+G230)</f>
        <v>1</v>
      </c>
      <c r="J230" s="3">
        <f t="shared" ref="J230:J234" si="105">SUM(D230+F230+H230)</f>
        <v>0</v>
      </c>
      <c r="K230" s="168">
        <f t="shared" ref="K230:K234" si="106">SUM(I230:J230)</f>
        <v>1</v>
      </c>
    </row>
    <row r="231" spans="1:11" ht="27" customHeight="1" thickBot="1" x14ac:dyDescent="0.25">
      <c r="A231" s="133"/>
      <c r="B231" s="78" t="s">
        <v>354</v>
      </c>
      <c r="C231" s="54"/>
      <c r="D231" s="23"/>
      <c r="E231" s="23">
        <v>1</v>
      </c>
      <c r="F231" s="23"/>
      <c r="G231" s="23"/>
      <c r="H231" s="1"/>
      <c r="I231" s="54">
        <f t="shared" si="104"/>
        <v>1</v>
      </c>
      <c r="J231" s="1">
        <f t="shared" si="105"/>
        <v>0</v>
      </c>
      <c r="K231" s="169">
        <f t="shared" si="106"/>
        <v>1</v>
      </c>
    </row>
    <row r="232" spans="1:11" ht="27" customHeight="1" thickTop="1" thickBot="1" x14ac:dyDescent="0.25">
      <c r="A232" s="130" t="s">
        <v>678</v>
      </c>
      <c r="B232" s="75"/>
      <c r="C232" s="49">
        <f>SUM(C230:C231)</f>
        <v>0</v>
      </c>
      <c r="D232" s="49">
        <f t="shared" ref="D232:H232" si="107">SUM(D230:D231)</f>
        <v>0</v>
      </c>
      <c r="E232" s="49">
        <f t="shared" si="107"/>
        <v>1</v>
      </c>
      <c r="F232" s="49">
        <f t="shared" si="107"/>
        <v>0</v>
      </c>
      <c r="G232" s="49">
        <f t="shared" si="107"/>
        <v>1</v>
      </c>
      <c r="H232" s="64">
        <f t="shared" si="107"/>
        <v>0</v>
      </c>
      <c r="I232" s="49">
        <f t="shared" si="104"/>
        <v>2</v>
      </c>
      <c r="J232" s="64">
        <f t="shared" si="105"/>
        <v>0</v>
      </c>
      <c r="K232" s="170">
        <f t="shared" si="106"/>
        <v>2</v>
      </c>
    </row>
    <row r="233" spans="1:11" ht="27" customHeight="1" thickTop="1" thickBot="1" x14ac:dyDescent="0.25">
      <c r="A233" s="131" t="s">
        <v>615</v>
      </c>
      <c r="B233" s="76" t="s">
        <v>358</v>
      </c>
      <c r="C233" s="55"/>
      <c r="D233" s="24"/>
      <c r="E233" s="24"/>
      <c r="F233" s="24">
        <v>1</v>
      </c>
      <c r="G233" s="24"/>
      <c r="H233" s="2">
        <v>2</v>
      </c>
      <c r="I233" s="55">
        <f t="shared" si="104"/>
        <v>0</v>
      </c>
      <c r="J233" s="2">
        <f t="shared" si="105"/>
        <v>3</v>
      </c>
      <c r="K233" s="171">
        <f t="shared" si="106"/>
        <v>3</v>
      </c>
    </row>
    <row r="234" spans="1:11" ht="27" customHeight="1" thickBot="1" x14ac:dyDescent="0.25">
      <c r="A234" s="128"/>
      <c r="B234" s="73" t="s">
        <v>359</v>
      </c>
      <c r="C234" s="53"/>
      <c r="D234" s="11"/>
      <c r="E234" s="11"/>
      <c r="F234" s="11"/>
      <c r="G234" s="11"/>
      <c r="H234" s="40">
        <v>2</v>
      </c>
      <c r="I234" s="58">
        <f t="shared" si="104"/>
        <v>0</v>
      </c>
      <c r="J234" s="3">
        <f t="shared" si="105"/>
        <v>2</v>
      </c>
      <c r="K234" s="168">
        <f t="shared" si="106"/>
        <v>2</v>
      </c>
    </row>
    <row r="235" spans="1:11" ht="27" customHeight="1" thickBot="1" x14ac:dyDescent="0.25">
      <c r="A235" s="127"/>
      <c r="B235" s="72" t="s">
        <v>360</v>
      </c>
      <c r="C235" s="52"/>
      <c r="D235" s="27"/>
      <c r="E235" s="27">
        <v>1</v>
      </c>
      <c r="F235" s="27"/>
      <c r="G235" s="27">
        <v>2</v>
      </c>
      <c r="H235" s="38"/>
      <c r="I235" s="52">
        <f>SUM(C235+E235+G235)</f>
        <v>3</v>
      </c>
      <c r="J235" s="38">
        <f>SUM(D235+F235+H235)</f>
        <v>0</v>
      </c>
      <c r="K235" s="167">
        <f>SUM(I235:J235)</f>
        <v>3</v>
      </c>
    </row>
    <row r="236" spans="1:11" ht="27" customHeight="1" thickBot="1" x14ac:dyDescent="0.25">
      <c r="A236" s="128"/>
      <c r="B236" s="73" t="s">
        <v>362</v>
      </c>
      <c r="C236" s="53"/>
      <c r="D236" s="11"/>
      <c r="E236" s="11">
        <v>1</v>
      </c>
      <c r="F236" s="11"/>
      <c r="G236" s="11"/>
      <c r="H236" s="40"/>
      <c r="I236" s="58">
        <f t="shared" ref="I236:I240" si="108">SUM(C236+E236+G236)</f>
        <v>1</v>
      </c>
      <c r="J236" s="3">
        <f t="shared" ref="J236:J240" si="109">SUM(D236+F236+H236)</f>
        <v>0</v>
      </c>
      <c r="K236" s="168">
        <f t="shared" ref="K236:K240" si="110">SUM(I236:J236)</f>
        <v>1</v>
      </c>
    </row>
    <row r="237" spans="1:11" ht="27" customHeight="1" thickBot="1" x14ac:dyDescent="0.25">
      <c r="A237" s="127"/>
      <c r="B237" s="72" t="s">
        <v>363</v>
      </c>
      <c r="C237" s="52"/>
      <c r="D237" s="27"/>
      <c r="E237" s="27"/>
      <c r="F237" s="27"/>
      <c r="G237" s="27"/>
      <c r="H237" s="38">
        <v>1</v>
      </c>
      <c r="I237" s="52">
        <f t="shared" si="108"/>
        <v>0</v>
      </c>
      <c r="J237" s="38">
        <f t="shared" si="109"/>
        <v>1</v>
      </c>
      <c r="K237" s="167">
        <f t="shared" si="110"/>
        <v>1</v>
      </c>
    </row>
    <row r="238" spans="1:11" ht="27" customHeight="1" thickBot="1" x14ac:dyDescent="0.25">
      <c r="A238" s="128"/>
      <c r="B238" s="73" t="s">
        <v>364</v>
      </c>
      <c r="C238" s="53"/>
      <c r="D238" s="11"/>
      <c r="E238" s="11"/>
      <c r="F238" s="11"/>
      <c r="G238" s="11">
        <v>1</v>
      </c>
      <c r="H238" s="40"/>
      <c r="I238" s="58">
        <f t="shared" si="108"/>
        <v>1</v>
      </c>
      <c r="J238" s="3">
        <f t="shared" si="109"/>
        <v>0</v>
      </c>
      <c r="K238" s="168">
        <f t="shared" si="110"/>
        <v>1</v>
      </c>
    </row>
    <row r="239" spans="1:11" ht="27" customHeight="1" thickBot="1" x14ac:dyDescent="0.25">
      <c r="A239" s="127"/>
      <c r="B239" s="72" t="s">
        <v>365</v>
      </c>
      <c r="C239" s="52"/>
      <c r="D239" s="27"/>
      <c r="E239" s="27"/>
      <c r="F239" s="27"/>
      <c r="G239" s="27"/>
      <c r="H239" s="38">
        <v>1</v>
      </c>
      <c r="I239" s="52">
        <f t="shared" si="108"/>
        <v>0</v>
      </c>
      <c r="J239" s="38">
        <f t="shared" si="109"/>
        <v>1</v>
      </c>
      <c r="K239" s="167">
        <f t="shared" si="110"/>
        <v>1</v>
      </c>
    </row>
    <row r="240" spans="1:11" ht="27" customHeight="1" thickBot="1" x14ac:dyDescent="0.25">
      <c r="A240" s="129"/>
      <c r="B240" s="74" t="s">
        <v>366</v>
      </c>
      <c r="C240" s="56"/>
      <c r="D240" s="25"/>
      <c r="E240" s="25"/>
      <c r="F240" s="25"/>
      <c r="G240" s="25">
        <v>2</v>
      </c>
      <c r="H240" s="4"/>
      <c r="I240" s="57">
        <f t="shared" si="108"/>
        <v>2</v>
      </c>
      <c r="J240" s="69">
        <f t="shared" si="109"/>
        <v>0</v>
      </c>
      <c r="K240" s="172">
        <f t="shared" si="110"/>
        <v>2</v>
      </c>
    </row>
    <row r="241" spans="1:12" ht="27" customHeight="1" thickTop="1" thickBot="1" x14ac:dyDescent="0.25">
      <c r="A241" s="130" t="s">
        <v>679</v>
      </c>
      <c r="B241" s="75"/>
      <c r="C241" s="49">
        <f>SUM(C233:C240)</f>
        <v>0</v>
      </c>
      <c r="D241" s="49">
        <f t="shared" ref="D241:H241" si="111">SUM(D233:D240)</f>
        <v>0</v>
      </c>
      <c r="E241" s="49">
        <f t="shared" si="111"/>
        <v>2</v>
      </c>
      <c r="F241" s="49">
        <f>SUM(F233:F240)</f>
        <v>1</v>
      </c>
      <c r="G241" s="49">
        <f t="shared" si="111"/>
        <v>5</v>
      </c>
      <c r="H241" s="64">
        <f t="shared" si="111"/>
        <v>6</v>
      </c>
      <c r="I241" s="49">
        <f>SUM(C241+E241+G241)</f>
        <v>7</v>
      </c>
      <c r="J241" s="64">
        <f>SUM(D241+F241+H241)</f>
        <v>7</v>
      </c>
      <c r="K241" s="170">
        <f>SUM(I241:J241)</f>
        <v>14</v>
      </c>
    </row>
    <row r="242" spans="1:12" ht="27" customHeight="1" thickTop="1" thickBot="1" x14ac:dyDescent="0.25">
      <c r="A242" s="132" t="s">
        <v>617</v>
      </c>
      <c r="B242" s="77" t="s">
        <v>562</v>
      </c>
      <c r="C242" s="58">
        <v>7</v>
      </c>
      <c r="D242" s="26">
        <v>3</v>
      </c>
      <c r="E242" s="26"/>
      <c r="F242" s="26"/>
      <c r="G242" s="26"/>
      <c r="H242" s="3"/>
      <c r="I242" s="58">
        <f t="shared" ref="I242:I246" si="112">SUM(C242+E242+G242)</f>
        <v>7</v>
      </c>
      <c r="J242" s="3">
        <f t="shared" ref="J242:J246" si="113">SUM(D242+F242+H242)</f>
        <v>3</v>
      </c>
      <c r="K242" s="168">
        <f t="shared" ref="K242:K246" si="114">SUM(I242:J242)</f>
        <v>10</v>
      </c>
    </row>
    <row r="243" spans="1:12" ht="27" customHeight="1" thickBot="1" x14ac:dyDescent="0.25">
      <c r="A243" s="127"/>
      <c r="B243" s="72" t="s">
        <v>563</v>
      </c>
      <c r="C243" s="52"/>
      <c r="D243" s="27"/>
      <c r="E243" s="27">
        <v>1</v>
      </c>
      <c r="F243" s="27">
        <v>0</v>
      </c>
      <c r="G243" s="27"/>
      <c r="H243" s="38"/>
      <c r="I243" s="52">
        <f>SUM(C243+E243+G243)</f>
        <v>1</v>
      </c>
      <c r="J243" s="38">
        <f>SUM(D243+F243+H243)</f>
        <v>0</v>
      </c>
      <c r="K243" s="167">
        <f>SUM(I243:J243)</f>
        <v>1</v>
      </c>
    </row>
    <row r="244" spans="1:12" ht="27" customHeight="1" thickBot="1" x14ac:dyDescent="0.25">
      <c r="A244" s="142"/>
      <c r="B244" s="73" t="s">
        <v>395</v>
      </c>
      <c r="C244" s="53"/>
      <c r="D244" s="11"/>
      <c r="E244" s="11"/>
      <c r="F244" s="11">
        <v>1</v>
      </c>
      <c r="G244" s="11"/>
      <c r="H244" s="40"/>
      <c r="I244" s="58">
        <f t="shared" si="112"/>
        <v>0</v>
      </c>
      <c r="J244" s="3">
        <f t="shared" si="113"/>
        <v>1</v>
      </c>
      <c r="K244" s="168">
        <f>SUM(I244:J244)</f>
        <v>1</v>
      </c>
    </row>
    <row r="245" spans="1:12" ht="27" customHeight="1" thickBot="1" x14ac:dyDescent="0.25">
      <c r="A245" s="141"/>
      <c r="B245" s="72" t="s">
        <v>564</v>
      </c>
      <c r="C245" s="52">
        <v>2</v>
      </c>
      <c r="D245" s="27">
        <v>4</v>
      </c>
      <c r="E245" s="27"/>
      <c r="F245" s="27"/>
      <c r="G245" s="27"/>
      <c r="H245" s="38"/>
      <c r="I245" s="52">
        <f t="shared" si="112"/>
        <v>2</v>
      </c>
      <c r="J245" s="38">
        <f t="shared" si="113"/>
        <v>4</v>
      </c>
      <c r="K245" s="167">
        <f t="shared" si="114"/>
        <v>6</v>
      </c>
    </row>
    <row r="246" spans="1:12" ht="27" customHeight="1" thickBot="1" x14ac:dyDescent="0.25">
      <c r="A246" s="143"/>
      <c r="B246" s="74" t="s">
        <v>565</v>
      </c>
      <c r="C246" s="56">
        <v>1</v>
      </c>
      <c r="D246" s="25">
        <v>1</v>
      </c>
      <c r="E246" s="25"/>
      <c r="F246" s="25"/>
      <c r="G246" s="25"/>
      <c r="H246" s="4"/>
      <c r="I246" s="57">
        <f t="shared" si="112"/>
        <v>1</v>
      </c>
      <c r="J246" s="69">
        <f t="shared" si="113"/>
        <v>1</v>
      </c>
      <c r="K246" s="172">
        <f t="shared" si="114"/>
        <v>2</v>
      </c>
    </row>
    <row r="247" spans="1:12" ht="27" customHeight="1" thickTop="1" thickBot="1" x14ac:dyDescent="0.25">
      <c r="A247" s="48" t="s">
        <v>683</v>
      </c>
      <c r="B247" s="75"/>
      <c r="C247" s="49">
        <f>SUM(C242:C246)</f>
        <v>10</v>
      </c>
      <c r="D247" s="49">
        <f t="shared" ref="D247:H247" si="115">SUM(D242:D246)</f>
        <v>8</v>
      </c>
      <c r="E247" s="49">
        <f t="shared" si="115"/>
        <v>1</v>
      </c>
      <c r="F247" s="49">
        <f>SUM(F242:F246)</f>
        <v>1</v>
      </c>
      <c r="G247" s="49">
        <f t="shared" si="115"/>
        <v>0</v>
      </c>
      <c r="H247" s="64">
        <f t="shared" si="115"/>
        <v>0</v>
      </c>
      <c r="I247" s="49">
        <f>SUM(C247+E247+G247)</f>
        <v>11</v>
      </c>
      <c r="J247" s="64">
        <f>SUM(D247+F247+H247)</f>
        <v>9</v>
      </c>
      <c r="K247" s="170">
        <f>SUM(I247:J247)</f>
        <v>20</v>
      </c>
    </row>
    <row r="248" spans="1:12" ht="42" customHeight="1" thickTop="1" thickBot="1" x14ac:dyDescent="0.25">
      <c r="A248" s="68" t="s">
        <v>117</v>
      </c>
      <c r="B248" s="144"/>
      <c r="C248" s="68">
        <f t="shared" ref="C248:H248" si="116">SUM(C19+C25+C40+C91+C106+C128+C140+C150+C158+C168+C176+C180+C194+C206+C219+C223+C229+C232+C241+C247)</f>
        <v>2333</v>
      </c>
      <c r="D248" s="68">
        <f t="shared" si="116"/>
        <v>1959</v>
      </c>
      <c r="E248" s="68">
        <f t="shared" si="116"/>
        <v>643</v>
      </c>
      <c r="F248" s="68">
        <f t="shared" si="116"/>
        <v>463</v>
      </c>
      <c r="G248" s="68">
        <f t="shared" si="116"/>
        <v>233</v>
      </c>
      <c r="H248" s="68">
        <f t="shared" si="116"/>
        <v>258</v>
      </c>
      <c r="I248" s="68">
        <f>SUM(C248+E248+G248)</f>
        <v>3209</v>
      </c>
      <c r="J248" s="68">
        <f>SUM(D248+F248+H248)</f>
        <v>2680</v>
      </c>
      <c r="K248" s="68">
        <f>SUM(I248:J248)</f>
        <v>5889</v>
      </c>
    </row>
    <row r="249" spans="1:12" ht="27" customHeight="1" thickTop="1" x14ac:dyDescent="0.2"/>
    <row r="252" spans="1:12" ht="9.75" customHeight="1" thickBot="1" x14ac:dyDescent="0.25"/>
    <row r="253" spans="1:12" s="12" customFormat="1" ht="45" customHeight="1" thickTop="1" thickBot="1" x14ac:dyDescent="0.25">
      <c r="A253" s="453" t="s">
        <v>26</v>
      </c>
      <c r="B253" s="454"/>
      <c r="C253" s="454"/>
      <c r="D253" s="454"/>
      <c r="E253" s="454"/>
      <c r="F253" s="454"/>
      <c r="G253" s="454"/>
      <c r="H253" s="454"/>
      <c r="I253" s="454"/>
      <c r="J253" s="454"/>
      <c r="K253" s="454"/>
      <c r="L253" s="455"/>
    </row>
    <row r="254" spans="1:12" ht="27" customHeight="1" thickTop="1" thickBot="1" x14ac:dyDescent="0.25">
      <c r="A254" s="376" t="s">
        <v>1</v>
      </c>
      <c r="B254" s="376" t="s">
        <v>16</v>
      </c>
      <c r="C254" s="376" t="s">
        <v>20</v>
      </c>
      <c r="D254" s="376" t="s">
        <v>139</v>
      </c>
      <c r="E254" s="376"/>
      <c r="F254" s="376" t="s">
        <v>140</v>
      </c>
      <c r="G254" s="376"/>
      <c r="H254" s="376" t="s">
        <v>141</v>
      </c>
      <c r="I254" s="376"/>
      <c r="J254" s="376" t="s">
        <v>12</v>
      </c>
      <c r="K254" s="376"/>
      <c r="L254" s="376"/>
    </row>
    <row r="255" spans="1:12" ht="27" customHeight="1" thickTop="1" thickBot="1" x14ac:dyDescent="0.25">
      <c r="A255" s="376"/>
      <c r="B255" s="376"/>
      <c r="C255" s="376"/>
      <c r="D255" s="43" t="s">
        <v>7</v>
      </c>
      <c r="E255" s="43" t="s">
        <v>5</v>
      </c>
      <c r="F255" s="43" t="s">
        <v>7</v>
      </c>
      <c r="G255" s="43" t="s">
        <v>5</v>
      </c>
      <c r="H255" s="43" t="s">
        <v>7</v>
      </c>
      <c r="I255" s="146" t="s">
        <v>5</v>
      </c>
      <c r="J255" s="43" t="s">
        <v>7</v>
      </c>
      <c r="K255" s="43" t="s">
        <v>5</v>
      </c>
      <c r="L255" s="44" t="s">
        <v>13</v>
      </c>
    </row>
    <row r="256" spans="1:12" ht="27" customHeight="1" thickTop="1" thickBot="1" x14ac:dyDescent="0.25">
      <c r="A256" s="126" t="s">
        <v>566</v>
      </c>
      <c r="B256" s="45" t="s">
        <v>147</v>
      </c>
      <c r="C256" s="36" t="s">
        <v>66</v>
      </c>
      <c r="D256" s="51"/>
      <c r="E256" s="7"/>
      <c r="F256" s="7"/>
      <c r="G256" s="7"/>
      <c r="H256" s="7">
        <v>1</v>
      </c>
      <c r="I256" s="36">
        <v>1</v>
      </c>
      <c r="J256" s="51">
        <f>SUM(D256+F256+H256)</f>
        <v>1</v>
      </c>
      <c r="K256" s="36">
        <f>SUM(E256+G256+I256)</f>
        <v>1</v>
      </c>
      <c r="L256" s="166">
        <f>SUM(J256:K256)</f>
        <v>2</v>
      </c>
    </row>
    <row r="257" spans="1:12" ht="27" customHeight="1" thickBot="1" x14ac:dyDescent="0.25">
      <c r="A257" s="133"/>
      <c r="B257" s="50" t="s">
        <v>145</v>
      </c>
      <c r="C257" s="1" t="s">
        <v>66</v>
      </c>
      <c r="D257" s="54"/>
      <c r="E257" s="23"/>
      <c r="F257" s="23">
        <v>1</v>
      </c>
      <c r="G257" s="23"/>
      <c r="H257" s="23"/>
      <c r="I257" s="1"/>
      <c r="J257" s="54">
        <f t="shared" ref="J257:J282" si="117">SUM(D257+F257+H257)</f>
        <v>1</v>
      </c>
      <c r="K257" s="1">
        <f t="shared" ref="K257:K282" si="118">SUM(E257+G257+I257)</f>
        <v>0</v>
      </c>
      <c r="L257" s="169">
        <f t="shared" ref="L257:L282" si="119">SUM(J257:K257)</f>
        <v>1</v>
      </c>
    </row>
    <row r="258" spans="1:12" ht="27" customHeight="1" thickTop="1" thickBot="1" x14ac:dyDescent="0.25">
      <c r="A258" s="130" t="s">
        <v>631</v>
      </c>
      <c r="B258" s="75"/>
      <c r="C258" s="66"/>
      <c r="D258" s="49">
        <f>SUM(D256:D257)</f>
        <v>0</v>
      </c>
      <c r="E258" s="49">
        <f t="shared" ref="E258:I258" si="120">SUM(E256:E257)</f>
        <v>0</v>
      </c>
      <c r="F258" s="49">
        <f t="shared" si="120"/>
        <v>1</v>
      </c>
      <c r="G258" s="49">
        <f t="shared" si="120"/>
        <v>0</v>
      </c>
      <c r="H258" s="49">
        <f t="shared" si="120"/>
        <v>1</v>
      </c>
      <c r="I258" s="64">
        <f t="shared" si="120"/>
        <v>1</v>
      </c>
      <c r="J258" s="49">
        <f t="shared" si="117"/>
        <v>2</v>
      </c>
      <c r="K258" s="64">
        <f t="shared" si="118"/>
        <v>1</v>
      </c>
      <c r="L258" s="170">
        <f t="shared" si="119"/>
        <v>3</v>
      </c>
    </row>
    <row r="259" spans="1:12" ht="27" customHeight="1" thickTop="1" thickBot="1" x14ac:dyDescent="0.25">
      <c r="A259" s="135" t="s">
        <v>597</v>
      </c>
      <c r="B259" s="145" t="s">
        <v>148</v>
      </c>
      <c r="C259" s="65" t="s">
        <v>549</v>
      </c>
      <c r="D259" s="59"/>
      <c r="E259" s="22"/>
      <c r="F259" s="22"/>
      <c r="G259" s="22"/>
      <c r="H259" s="22"/>
      <c r="I259" s="65">
        <v>1</v>
      </c>
      <c r="J259" s="59">
        <f>SUM(D259+F259+H259)</f>
        <v>0</v>
      </c>
      <c r="K259" s="65">
        <f>SUM(E259+G259+I259)</f>
        <v>1</v>
      </c>
      <c r="L259" s="173">
        <f>SUM(J259:K259)</f>
        <v>1</v>
      </c>
    </row>
    <row r="260" spans="1:12" ht="27" customHeight="1" thickTop="1" thickBot="1" x14ac:dyDescent="0.25">
      <c r="A260" s="130" t="s">
        <v>632</v>
      </c>
      <c r="B260" s="75"/>
      <c r="C260" s="66"/>
      <c r="D260" s="49">
        <f>SUM(D259)</f>
        <v>0</v>
      </c>
      <c r="E260" s="49">
        <f t="shared" ref="E260:I260" si="121">SUM(E259)</f>
        <v>0</v>
      </c>
      <c r="F260" s="49">
        <f t="shared" si="121"/>
        <v>0</v>
      </c>
      <c r="G260" s="49">
        <f t="shared" si="121"/>
        <v>0</v>
      </c>
      <c r="H260" s="49">
        <f t="shared" si="121"/>
        <v>0</v>
      </c>
      <c r="I260" s="64">
        <f t="shared" si="121"/>
        <v>1</v>
      </c>
      <c r="J260" s="49">
        <f t="shared" si="117"/>
        <v>0</v>
      </c>
      <c r="K260" s="64">
        <f t="shared" si="118"/>
        <v>1</v>
      </c>
      <c r="L260" s="170">
        <f t="shared" si="119"/>
        <v>1</v>
      </c>
    </row>
    <row r="261" spans="1:12" ht="27" customHeight="1" thickTop="1" thickBot="1" x14ac:dyDescent="0.25">
      <c r="A261" s="131" t="s">
        <v>684</v>
      </c>
      <c r="B261" s="47" t="s">
        <v>288</v>
      </c>
      <c r="C261" s="2"/>
      <c r="D261" s="55"/>
      <c r="E261" s="24"/>
      <c r="F261" s="24">
        <v>1</v>
      </c>
      <c r="G261" s="24">
        <v>134</v>
      </c>
      <c r="H261" s="24"/>
      <c r="I261" s="2"/>
      <c r="J261" s="55">
        <f t="shared" si="117"/>
        <v>1</v>
      </c>
      <c r="K261" s="2">
        <f t="shared" si="118"/>
        <v>134</v>
      </c>
      <c r="L261" s="171">
        <f t="shared" si="119"/>
        <v>135</v>
      </c>
    </row>
    <row r="262" spans="1:12" ht="27" customHeight="1" thickBot="1" x14ac:dyDescent="0.25">
      <c r="A262" s="128"/>
      <c r="B262" s="34" t="s">
        <v>289</v>
      </c>
      <c r="C262" s="3"/>
      <c r="D262" s="53"/>
      <c r="E262" s="11"/>
      <c r="F262" s="11">
        <v>1</v>
      </c>
      <c r="G262" s="11">
        <v>48</v>
      </c>
      <c r="H262" s="11"/>
      <c r="I262" s="40">
        <v>1</v>
      </c>
      <c r="J262" s="58">
        <f t="shared" si="117"/>
        <v>1</v>
      </c>
      <c r="K262" s="3">
        <f t="shared" si="118"/>
        <v>49</v>
      </c>
      <c r="L262" s="168">
        <f t="shared" si="119"/>
        <v>50</v>
      </c>
    </row>
    <row r="263" spans="1:12" ht="27" customHeight="1" thickBot="1" x14ac:dyDescent="0.25">
      <c r="A263" s="127"/>
      <c r="B263" s="35" t="s">
        <v>291</v>
      </c>
      <c r="C263" s="38"/>
      <c r="D263" s="52"/>
      <c r="E263" s="27"/>
      <c r="F263" s="27">
        <v>1</v>
      </c>
      <c r="G263" s="27">
        <v>93</v>
      </c>
      <c r="H263" s="27"/>
      <c r="I263" s="38"/>
      <c r="J263" s="52">
        <f t="shared" si="117"/>
        <v>1</v>
      </c>
      <c r="K263" s="38">
        <f t="shared" si="118"/>
        <v>93</v>
      </c>
      <c r="L263" s="167">
        <f t="shared" si="119"/>
        <v>94</v>
      </c>
    </row>
    <row r="264" spans="1:12" ht="27" customHeight="1" thickBot="1" x14ac:dyDescent="0.25">
      <c r="A264" s="128"/>
      <c r="B264" s="34" t="s">
        <v>293</v>
      </c>
      <c r="C264" s="3"/>
      <c r="D264" s="53"/>
      <c r="E264" s="11"/>
      <c r="F264" s="11"/>
      <c r="G264" s="11">
        <v>30</v>
      </c>
      <c r="H264" s="11"/>
      <c r="I264" s="40"/>
      <c r="J264" s="58">
        <f t="shared" si="117"/>
        <v>0</v>
      </c>
      <c r="K264" s="3">
        <f t="shared" si="118"/>
        <v>30</v>
      </c>
      <c r="L264" s="168">
        <f t="shared" si="119"/>
        <v>30</v>
      </c>
    </row>
    <row r="265" spans="1:12" ht="27" customHeight="1" thickBot="1" x14ac:dyDescent="0.25">
      <c r="A265" s="133"/>
      <c r="B265" s="50" t="s">
        <v>295</v>
      </c>
      <c r="C265" s="1"/>
      <c r="D265" s="54"/>
      <c r="E265" s="23"/>
      <c r="F265" s="23">
        <v>1</v>
      </c>
      <c r="G265" s="23">
        <v>42</v>
      </c>
      <c r="H265" s="23"/>
      <c r="I265" s="1"/>
      <c r="J265" s="54">
        <f t="shared" si="117"/>
        <v>1</v>
      </c>
      <c r="K265" s="1">
        <f t="shared" si="118"/>
        <v>42</v>
      </c>
      <c r="L265" s="169">
        <f t="shared" si="119"/>
        <v>43</v>
      </c>
    </row>
    <row r="266" spans="1:12" ht="27" customHeight="1" thickTop="1" thickBot="1" x14ac:dyDescent="0.25">
      <c r="A266" s="130" t="s">
        <v>646</v>
      </c>
      <c r="B266" s="75"/>
      <c r="C266" s="66"/>
      <c r="D266" s="49">
        <f t="shared" ref="D266:I266" si="122">SUM(D261:D265)</f>
        <v>0</v>
      </c>
      <c r="E266" s="49">
        <f t="shared" si="122"/>
        <v>0</v>
      </c>
      <c r="F266" s="49">
        <f>SUM(F261:F265)</f>
        <v>4</v>
      </c>
      <c r="G266" s="49">
        <f>SUM(G261:G265)</f>
        <v>347</v>
      </c>
      <c r="H266" s="49">
        <f t="shared" si="122"/>
        <v>0</v>
      </c>
      <c r="I266" s="64">
        <f t="shared" si="122"/>
        <v>1</v>
      </c>
      <c r="J266" s="49">
        <f t="shared" si="117"/>
        <v>4</v>
      </c>
      <c r="K266" s="64">
        <f t="shared" si="118"/>
        <v>348</v>
      </c>
      <c r="L266" s="170">
        <f t="shared" si="119"/>
        <v>352</v>
      </c>
    </row>
    <row r="267" spans="1:12" ht="27" customHeight="1" thickTop="1" thickBot="1" x14ac:dyDescent="0.25">
      <c r="A267" s="131" t="s">
        <v>685</v>
      </c>
      <c r="B267" s="47" t="s">
        <v>297</v>
      </c>
      <c r="C267" s="2"/>
      <c r="D267" s="55"/>
      <c r="E267" s="24"/>
      <c r="F267" s="24"/>
      <c r="G267" s="24"/>
      <c r="H267" s="24"/>
      <c r="I267" s="2">
        <v>1</v>
      </c>
      <c r="J267" s="55">
        <f t="shared" si="117"/>
        <v>0</v>
      </c>
      <c r="K267" s="2">
        <f t="shared" si="118"/>
        <v>1</v>
      </c>
      <c r="L267" s="171">
        <f t="shared" si="119"/>
        <v>1</v>
      </c>
    </row>
    <row r="268" spans="1:12" ht="27" customHeight="1" thickBot="1" x14ac:dyDescent="0.25">
      <c r="A268" s="128"/>
      <c r="B268" s="34" t="s">
        <v>298</v>
      </c>
      <c r="C268" s="3"/>
      <c r="D268" s="53"/>
      <c r="E268" s="11"/>
      <c r="F268" s="11"/>
      <c r="G268" s="11"/>
      <c r="H268" s="11"/>
      <c r="I268" s="40">
        <v>1</v>
      </c>
      <c r="J268" s="58">
        <f t="shared" si="117"/>
        <v>0</v>
      </c>
      <c r="K268" s="3">
        <f t="shared" si="118"/>
        <v>1</v>
      </c>
      <c r="L268" s="168">
        <f t="shared" si="119"/>
        <v>1</v>
      </c>
    </row>
    <row r="269" spans="1:12" ht="27" customHeight="1" thickBot="1" x14ac:dyDescent="0.25">
      <c r="A269" s="127"/>
      <c r="B269" s="35" t="s">
        <v>301</v>
      </c>
      <c r="C269" s="38"/>
      <c r="D269" s="52"/>
      <c r="E269" s="27"/>
      <c r="F269" s="27"/>
      <c r="G269" s="27"/>
      <c r="H269" s="27"/>
      <c r="I269" s="38">
        <v>1</v>
      </c>
      <c r="J269" s="52">
        <f t="shared" si="117"/>
        <v>0</v>
      </c>
      <c r="K269" s="38">
        <f t="shared" si="118"/>
        <v>1</v>
      </c>
      <c r="L269" s="167">
        <f t="shared" si="119"/>
        <v>1</v>
      </c>
    </row>
    <row r="270" spans="1:12" ht="27" customHeight="1" thickBot="1" x14ac:dyDescent="0.25">
      <c r="A270" s="128"/>
      <c r="B270" s="34" t="s">
        <v>302</v>
      </c>
      <c r="C270" s="3"/>
      <c r="D270" s="53"/>
      <c r="E270" s="11"/>
      <c r="F270" s="11"/>
      <c r="G270" s="11"/>
      <c r="H270" s="11"/>
      <c r="I270" s="40">
        <v>1</v>
      </c>
      <c r="J270" s="58">
        <f t="shared" si="117"/>
        <v>0</v>
      </c>
      <c r="K270" s="3">
        <f t="shared" si="118"/>
        <v>1</v>
      </c>
      <c r="L270" s="168">
        <f t="shared" si="119"/>
        <v>1</v>
      </c>
    </row>
    <row r="271" spans="1:12" ht="27" customHeight="1" thickBot="1" x14ac:dyDescent="0.25">
      <c r="A271" s="133"/>
      <c r="B271" s="50" t="s">
        <v>303</v>
      </c>
      <c r="C271" s="1"/>
      <c r="D271" s="54"/>
      <c r="E271" s="23"/>
      <c r="F271" s="23"/>
      <c r="G271" s="23"/>
      <c r="H271" s="23"/>
      <c r="I271" s="1">
        <v>1</v>
      </c>
      <c r="J271" s="54">
        <f t="shared" si="117"/>
        <v>0</v>
      </c>
      <c r="K271" s="1">
        <f t="shared" si="118"/>
        <v>1</v>
      </c>
      <c r="L271" s="169">
        <f t="shared" si="119"/>
        <v>1</v>
      </c>
    </row>
    <row r="272" spans="1:12" ht="27" customHeight="1" thickTop="1" thickBot="1" x14ac:dyDescent="0.25">
      <c r="A272" s="130" t="s">
        <v>686</v>
      </c>
      <c r="B272" s="75"/>
      <c r="C272" s="66"/>
      <c r="D272" s="49">
        <f>SUM(D267:D271)</f>
        <v>0</v>
      </c>
      <c r="E272" s="49">
        <f t="shared" ref="E272:I272" si="123">SUM(E267:E271)</f>
        <v>0</v>
      </c>
      <c r="F272" s="49">
        <f>SUM(F267:F271)</f>
        <v>0</v>
      </c>
      <c r="G272" s="49">
        <f>SUM(G267:G271)</f>
        <v>0</v>
      </c>
      <c r="H272" s="49">
        <f t="shared" si="123"/>
        <v>0</v>
      </c>
      <c r="I272" s="64">
        <f t="shared" si="123"/>
        <v>5</v>
      </c>
      <c r="J272" s="49">
        <f t="shared" si="117"/>
        <v>0</v>
      </c>
      <c r="K272" s="64">
        <f t="shared" si="118"/>
        <v>5</v>
      </c>
      <c r="L272" s="170">
        <f t="shared" si="119"/>
        <v>5</v>
      </c>
    </row>
    <row r="273" spans="1:12" ht="27" customHeight="1" thickTop="1" thickBot="1" x14ac:dyDescent="0.25">
      <c r="A273" s="135" t="s">
        <v>619</v>
      </c>
      <c r="B273" s="145" t="s">
        <v>40</v>
      </c>
      <c r="C273" s="65" t="s">
        <v>70</v>
      </c>
      <c r="D273" s="59"/>
      <c r="E273" s="22"/>
      <c r="F273" s="22">
        <v>1</v>
      </c>
      <c r="G273" s="22"/>
      <c r="H273" s="22"/>
      <c r="I273" s="65"/>
      <c r="J273" s="59">
        <f t="shared" si="117"/>
        <v>1</v>
      </c>
      <c r="K273" s="65">
        <f t="shared" si="118"/>
        <v>0</v>
      </c>
      <c r="L273" s="173">
        <f t="shared" si="119"/>
        <v>1</v>
      </c>
    </row>
    <row r="274" spans="1:12" ht="27" customHeight="1" thickTop="1" thickBot="1" x14ac:dyDescent="0.25">
      <c r="A274" s="130" t="s">
        <v>687</v>
      </c>
      <c r="B274" s="75"/>
      <c r="C274" s="66"/>
      <c r="D274" s="49">
        <f>SUM(D273)</f>
        <v>0</v>
      </c>
      <c r="E274" s="49">
        <f>SUM(E273)</f>
        <v>0</v>
      </c>
      <c r="F274" s="49">
        <f>SUM(F273)</f>
        <v>1</v>
      </c>
      <c r="G274" s="49">
        <f t="shared" ref="G274" si="124">SUM(G273)</f>
        <v>0</v>
      </c>
      <c r="H274" s="49">
        <f>SUM(H273)</f>
        <v>0</v>
      </c>
      <c r="I274" s="64">
        <f>SUM(I273)</f>
        <v>0</v>
      </c>
      <c r="J274" s="49">
        <f>SUM(D274+F274+H274)</f>
        <v>1</v>
      </c>
      <c r="K274" s="64">
        <f>SUM(E274+G274+I274)</f>
        <v>0</v>
      </c>
      <c r="L274" s="170">
        <f>SUM(J274:K274)</f>
        <v>1</v>
      </c>
    </row>
    <row r="275" spans="1:12" ht="27" customHeight="1" thickTop="1" thickBot="1" x14ac:dyDescent="0.25">
      <c r="A275" s="135" t="s">
        <v>623</v>
      </c>
      <c r="B275" s="145" t="s">
        <v>559</v>
      </c>
      <c r="C275" s="65" t="s">
        <v>71</v>
      </c>
      <c r="D275" s="59">
        <v>1</v>
      </c>
      <c r="E275" s="22">
        <v>1</v>
      </c>
      <c r="F275" s="22"/>
      <c r="G275" s="22"/>
      <c r="H275" s="22"/>
      <c r="I275" s="65"/>
      <c r="J275" s="59">
        <f t="shared" si="117"/>
        <v>1</v>
      </c>
      <c r="K275" s="65">
        <f t="shared" si="118"/>
        <v>1</v>
      </c>
      <c r="L275" s="173">
        <f t="shared" si="119"/>
        <v>2</v>
      </c>
    </row>
    <row r="276" spans="1:12" ht="27" customHeight="1" thickTop="1" thickBot="1" x14ac:dyDescent="0.25">
      <c r="A276" s="130" t="s">
        <v>681</v>
      </c>
      <c r="B276" s="75"/>
      <c r="C276" s="66"/>
      <c r="D276" s="49">
        <f>SUM(D275)</f>
        <v>1</v>
      </c>
      <c r="E276" s="49">
        <f t="shared" ref="E276:I276" si="125">SUM(E275)</f>
        <v>1</v>
      </c>
      <c r="F276" s="49">
        <f t="shared" si="125"/>
        <v>0</v>
      </c>
      <c r="G276" s="49">
        <f t="shared" si="125"/>
        <v>0</v>
      </c>
      <c r="H276" s="49">
        <f t="shared" si="125"/>
        <v>0</v>
      </c>
      <c r="I276" s="64">
        <f t="shared" si="125"/>
        <v>0</v>
      </c>
      <c r="J276" s="49">
        <f>SUM(D276+F276+H276)</f>
        <v>1</v>
      </c>
      <c r="K276" s="64">
        <f>SUM(E276+G276+I276)</f>
        <v>1</v>
      </c>
      <c r="L276" s="170">
        <f>SUM(J276:K276)</f>
        <v>2</v>
      </c>
    </row>
    <row r="277" spans="1:12" ht="27" customHeight="1" thickTop="1" thickBot="1" x14ac:dyDescent="0.25">
      <c r="A277" s="135" t="s">
        <v>587</v>
      </c>
      <c r="B277" s="145" t="s">
        <v>28</v>
      </c>
      <c r="C277" s="65"/>
      <c r="D277" s="59"/>
      <c r="E277" s="22"/>
      <c r="F277" s="22">
        <v>1</v>
      </c>
      <c r="G277" s="22">
        <v>0</v>
      </c>
      <c r="H277" s="22">
        <v>1</v>
      </c>
      <c r="I277" s="65">
        <v>0</v>
      </c>
      <c r="J277" s="59">
        <f t="shared" si="117"/>
        <v>2</v>
      </c>
      <c r="K277" s="65">
        <f t="shared" si="118"/>
        <v>0</v>
      </c>
      <c r="L277" s="173">
        <f t="shared" si="119"/>
        <v>2</v>
      </c>
    </row>
    <row r="278" spans="1:12" ht="27" customHeight="1" thickTop="1" thickBot="1" x14ac:dyDescent="0.25">
      <c r="A278" s="130" t="s">
        <v>665</v>
      </c>
      <c r="B278" s="75"/>
      <c r="C278" s="66"/>
      <c r="D278" s="49">
        <f>SUM(D277)</f>
        <v>0</v>
      </c>
      <c r="E278" s="49">
        <f t="shared" ref="E278:I278" si="126">SUM(E277)</f>
        <v>0</v>
      </c>
      <c r="F278" s="49">
        <f t="shared" si="126"/>
        <v>1</v>
      </c>
      <c r="G278" s="49">
        <f t="shared" si="126"/>
        <v>0</v>
      </c>
      <c r="H278" s="49">
        <f t="shared" si="126"/>
        <v>1</v>
      </c>
      <c r="I278" s="64">
        <f t="shared" si="126"/>
        <v>0</v>
      </c>
      <c r="J278" s="49">
        <f>SUM(D278+F278+H278)</f>
        <v>2</v>
      </c>
      <c r="K278" s="64">
        <f>SUM(E278+G278+I278)</f>
        <v>0</v>
      </c>
      <c r="L278" s="170">
        <f>SUM(J278:K278)</f>
        <v>2</v>
      </c>
    </row>
    <row r="279" spans="1:12" ht="27" customHeight="1" thickTop="1" thickBot="1" x14ac:dyDescent="0.25">
      <c r="A279" s="131" t="s">
        <v>695</v>
      </c>
      <c r="B279" s="47" t="s">
        <v>34</v>
      </c>
      <c r="C279" s="2"/>
      <c r="D279" s="55"/>
      <c r="E279" s="24"/>
      <c r="F279" s="24"/>
      <c r="G279" s="24">
        <v>2</v>
      </c>
      <c r="H279" s="24"/>
      <c r="I279" s="2"/>
      <c r="J279" s="55">
        <f t="shared" si="117"/>
        <v>0</v>
      </c>
      <c r="K279" s="2">
        <f t="shared" si="118"/>
        <v>2</v>
      </c>
      <c r="L279" s="171">
        <f t="shared" si="119"/>
        <v>2</v>
      </c>
    </row>
    <row r="280" spans="1:12" ht="27" customHeight="1" thickBot="1" x14ac:dyDescent="0.25">
      <c r="A280" s="128"/>
      <c r="B280" s="34" t="s">
        <v>35</v>
      </c>
      <c r="C280" s="3"/>
      <c r="D280" s="53"/>
      <c r="E280" s="11"/>
      <c r="F280" s="11"/>
      <c r="G280" s="11">
        <v>2</v>
      </c>
      <c r="H280" s="11"/>
      <c r="I280" s="40"/>
      <c r="J280" s="58">
        <f t="shared" si="117"/>
        <v>0</v>
      </c>
      <c r="K280" s="3">
        <f t="shared" si="118"/>
        <v>2</v>
      </c>
      <c r="L280" s="168">
        <f t="shared" si="119"/>
        <v>2</v>
      </c>
    </row>
    <row r="281" spans="1:12" ht="27" customHeight="1" thickBot="1" x14ac:dyDescent="0.25">
      <c r="A281" s="127"/>
      <c r="B281" s="35" t="s">
        <v>33</v>
      </c>
      <c r="C281" s="38"/>
      <c r="D281" s="52"/>
      <c r="E281" s="27"/>
      <c r="F281" s="27"/>
      <c r="G281" s="27">
        <v>5</v>
      </c>
      <c r="H281" s="27"/>
      <c r="I281" s="38"/>
      <c r="J281" s="52">
        <f t="shared" si="117"/>
        <v>0</v>
      </c>
      <c r="K281" s="38">
        <f t="shared" si="118"/>
        <v>5</v>
      </c>
      <c r="L281" s="167">
        <f t="shared" si="119"/>
        <v>5</v>
      </c>
    </row>
    <row r="282" spans="1:12" ht="27" customHeight="1" thickBot="1" x14ac:dyDescent="0.25">
      <c r="A282" s="128"/>
      <c r="B282" s="34" t="s">
        <v>32</v>
      </c>
      <c r="C282" s="3"/>
      <c r="D282" s="53"/>
      <c r="E282" s="11"/>
      <c r="F282" s="11"/>
      <c r="G282" s="11">
        <v>4</v>
      </c>
      <c r="H282" s="11"/>
      <c r="I282" s="40"/>
      <c r="J282" s="58">
        <f t="shared" si="117"/>
        <v>0</v>
      </c>
      <c r="K282" s="3">
        <f t="shared" si="118"/>
        <v>4</v>
      </c>
      <c r="L282" s="168">
        <f t="shared" si="119"/>
        <v>4</v>
      </c>
    </row>
    <row r="283" spans="1:12" ht="27" customHeight="1" thickBot="1" x14ac:dyDescent="0.25">
      <c r="A283" s="127"/>
      <c r="B283" s="35" t="s">
        <v>755</v>
      </c>
      <c r="C283" s="38"/>
      <c r="D283" s="52"/>
      <c r="E283" s="27"/>
      <c r="F283" s="27"/>
      <c r="G283" s="27">
        <v>10</v>
      </c>
      <c r="H283" s="27">
        <v>4</v>
      </c>
      <c r="I283" s="38">
        <v>23</v>
      </c>
      <c r="J283" s="52">
        <f t="shared" ref="J283:J285" si="127">SUM(D283+F283+H283)</f>
        <v>4</v>
      </c>
      <c r="K283" s="38">
        <f t="shared" ref="K283:K285" si="128">SUM(E283+G283+I283)</f>
        <v>33</v>
      </c>
      <c r="L283" s="167">
        <f t="shared" ref="L283:L285" si="129">SUM(J283:K283)</f>
        <v>37</v>
      </c>
    </row>
    <row r="284" spans="1:12" ht="27" customHeight="1" thickTop="1" thickBot="1" x14ac:dyDescent="0.25">
      <c r="A284" s="130" t="s">
        <v>636</v>
      </c>
      <c r="B284" s="75"/>
      <c r="C284" s="66"/>
      <c r="D284" s="49">
        <f>SUM(D279:D283)</f>
        <v>0</v>
      </c>
      <c r="E284" s="49">
        <f t="shared" ref="E284:I284" si="130">SUM(E279:E283)</f>
        <v>0</v>
      </c>
      <c r="F284" s="49">
        <f t="shared" si="130"/>
        <v>0</v>
      </c>
      <c r="G284" s="49">
        <f t="shared" si="130"/>
        <v>23</v>
      </c>
      <c r="H284" s="49">
        <f t="shared" si="130"/>
        <v>4</v>
      </c>
      <c r="I284" s="49">
        <f t="shared" si="130"/>
        <v>23</v>
      </c>
      <c r="J284" s="49">
        <f t="shared" si="127"/>
        <v>4</v>
      </c>
      <c r="K284" s="64">
        <f t="shared" si="128"/>
        <v>46</v>
      </c>
      <c r="L284" s="170">
        <f t="shared" si="129"/>
        <v>50</v>
      </c>
    </row>
    <row r="285" spans="1:12" ht="42" customHeight="1" thickTop="1" thickBot="1" x14ac:dyDescent="0.25">
      <c r="A285" s="68" t="s">
        <v>117</v>
      </c>
      <c r="B285" s="70"/>
      <c r="C285" s="147"/>
      <c r="D285" s="68">
        <f t="shared" ref="D285:I285" si="131">SUM(D258+D260+D266+D272+D274+D276+D278+D284)</f>
        <v>1</v>
      </c>
      <c r="E285" s="68">
        <f t="shared" si="131"/>
        <v>1</v>
      </c>
      <c r="F285" s="68">
        <f t="shared" si="131"/>
        <v>7</v>
      </c>
      <c r="G285" s="68">
        <f t="shared" si="131"/>
        <v>370</v>
      </c>
      <c r="H285" s="68">
        <f t="shared" si="131"/>
        <v>6</v>
      </c>
      <c r="I285" s="68">
        <f t="shared" si="131"/>
        <v>31</v>
      </c>
      <c r="J285" s="68">
        <f t="shared" si="127"/>
        <v>14</v>
      </c>
      <c r="K285" s="68">
        <f t="shared" si="128"/>
        <v>402</v>
      </c>
      <c r="L285" s="68">
        <f t="shared" si="129"/>
        <v>416</v>
      </c>
    </row>
    <row r="286" spans="1:12" ht="27" customHeight="1" thickTop="1" x14ac:dyDescent="0.2"/>
  </sheetData>
  <mergeCells count="16">
    <mergeCell ref="A7:K7"/>
    <mergeCell ref="B2:D2"/>
    <mergeCell ref="A254:A255"/>
    <mergeCell ref="J254:L254"/>
    <mergeCell ref="B254:B255"/>
    <mergeCell ref="C254:C255"/>
    <mergeCell ref="D254:E254"/>
    <mergeCell ref="F254:G254"/>
    <mergeCell ref="H254:I254"/>
    <mergeCell ref="A253:L253"/>
    <mergeCell ref="A8:A9"/>
    <mergeCell ref="B8:B9"/>
    <mergeCell ref="C8:D8"/>
    <mergeCell ref="E8:F8"/>
    <mergeCell ref="G8:H8"/>
    <mergeCell ref="I8:K8"/>
  </mergeCells>
  <printOptions horizontalCentered="1" verticalCentered="1"/>
  <pageMargins left="0" right="0" top="0" bottom="0" header="0" footer="0"/>
  <pageSetup paperSize="9" scale="1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  <pageSetUpPr fitToPage="1"/>
  </sheetPr>
  <dimension ref="A2:V55"/>
  <sheetViews>
    <sheetView rightToLeft="1" topLeftCell="A7" zoomScale="50" zoomScaleNormal="50" workbookViewId="0">
      <selection activeCell="A12" sqref="A12"/>
    </sheetView>
  </sheetViews>
  <sheetFormatPr defaultColWidth="9" defaultRowHeight="20.25" x14ac:dyDescent="0.2"/>
  <cols>
    <col min="1" max="1" width="36.375" style="17" customWidth="1"/>
    <col min="2" max="2" width="72.875" style="17" customWidth="1"/>
    <col min="3" max="16" width="10.375" style="17" customWidth="1"/>
    <col min="17" max="22" width="11.75" style="17" customWidth="1"/>
    <col min="23" max="16384" width="9" style="17"/>
  </cols>
  <sheetData>
    <row r="2" spans="1:22" ht="57" customHeight="1" x14ac:dyDescent="0.2">
      <c r="A2" s="383" t="s">
        <v>17</v>
      </c>
      <c r="B2" s="383"/>
      <c r="C2" s="383"/>
      <c r="D2" s="383"/>
      <c r="H2" s="13"/>
      <c r="I2" s="13"/>
      <c r="J2" s="13"/>
      <c r="K2" s="13"/>
    </row>
    <row r="3" spans="1:22" ht="21" x14ac:dyDescent="0.2">
      <c r="A3" s="13"/>
      <c r="H3" s="13"/>
      <c r="I3" s="13"/>
      <c r="J3" s="13"/>
      <c r="K3" s="13"/>
    </row>
    <row r="5" spans="1:22" ht="26.25" customHeight="1" thickBot="1" x14ac:dyDescent="0.25"/>
    <row r="6" spans="1:22" ht="47.25" customHeight="1" thickTop="1" thickBot="1" x14ac:dyDescent="0.25">
      <c r="A6" s="376" t="s">
        <v>1</v>
      </c>
      <c r="B6" s="376" t="s">
        <v>6</v>
      </c>
      <c r="C6" s="376" t="s">
        <v>14</v>
      </c>
      <c r="D6" s="376"/>
      <c r="E6" s="376" t="s">
        <v>15</v>
      </c>
      <c r="F6" s="376"/>
      <c r="G6" s="376" t="s">
        <v>2</v>
      </c>
      <c r="H6" s="376"/>
      <c r="I6" s="376" t="s">
        <v>383</v>
      </c>
      <c r="J6" s="376"/>
      <c r="K6" s="376" t="s">
        <v>384</v>
      </c>
      <c r="L6" s="376"/>
      <c r="M6" s="376" t="s">
        <v>385</v>
      </c>
      <c r="N6" s="376"/>
      <c r="O6" s="376" t="s">
        <v>3</v>
      </c>
      <c r="P6" s="376"/>
      <c r="Q6" s="376" t="s">
        <v>12</v>
      </c>
      <c r="R6" s="376"/>
      <c r="S6" s="376"/>
      <c r="T6" s="376" t="s">
        <v>19</v>
      </c>
      <c r="U6" s="376"/>
      <c r="V6" s="376"/>
    </row>
    <row r="7" spans="1:22" ht="24" customHeight="1" thickTop="1" thickBot="1" x14ac:dyDescent="0.25">
      <c r="A7" s="376"/>
      <c r="B7" s="376"/>
      <c r="C7" s="43" t="s">
        <v>7</v>
      </c>
      <c r="D7" s="43" t="s">
        <v>5</v>
      </c>
      <c r="E7" s="43" t="s">
        <v>7</v>
      </c>
      <c r="F7" s="43" t="s">
        <v>5</v>
      </c>
      <c r="G7" s="43" t="s">
        <v>7</v>
      </c>
      <c r="H7" s="43" t="s">
        <v>5</v>
      </c>
      <c r="I7" s="43" t="s">
        <v>7</v>
      </c>
      <c r="J7" s="43" t="s">
        <v>5</v>
      </c>
      <c r="K7" s="43" t="s">
        <v>7</v>
      </c>
      <c r="L7" s="43" t="s">
        <v>5</v>
      </c>
      <c r="M7" s="43" t="s">
        <v>7</v>
      </c>
      <c r="N7" s="43" t="s">
        <v>5</v>
      </c>
      <c r="O7" s="43" t="s">
        <v>7</v>
      </c>
      <c r="P7" s="43" t="s">
        <v>5</v>
      </c>
      <c r="Q7" s="43" t="s">
        <v>7</v>
      </c>
      <c r="R7" s="43" t="s">
        <v>5</v>
      </c>
      <c r="S7" s="44" t="s">
        <v>13</v>
      </c>
      <c r="T7" s="43" t="s">
        <v>7</v>
      </c>
      <c r="U7" s="43" t="s">
        <v>5</v>
      </c>
      <c r="V7" s="44" t="s">
        <v>13</v>
      </c>
    </row>
    <row r="8" spans="1:22" ht="25.5" customHeight="1" thickTop="1" thickBot="1" x14ac:dyDescent="0.25">
      <c r="A8" s="126" t="s">
        <v>566</v>
      </c>
      <c r="B8" s="164" t="s">
        <v>432</v>
      </c>
      <c r="C8" s="51"/>
      <c r="D8" s="7"/>
      <c r="E8" s="7"/>
      <c r="F8" s="7"/>
      <c r="G8" s="7"/>
      <c r="H8" s="7"/>
      <c r="I8" s="7"/>
      <c r="J8" s="7"/>
      <c r="K8" s="7"/>
      <c r="L8" s="7">
        <v>1</v>
      </c>
      <c r="M8" s="7"/>
      <c r="N8" s="7"/>
      <c r="O8" s="7"/>
      <c r="P8" s="36"/>
      <c r="Q8" s="51">
        <f>SUM(C8+E8+G8+I8+K8+M8+O8)</f>
        <v>0</v>
      </c>
      <c r="R8" s="36">
        <f>SUM(D8+F8+H8+J8+L8+N8+P8)</f>
        <v>1</v>
      </c>
      <c r="S8" s="166">
        <f>SUM(Q8:R8)</f>
        <v>1</v>
      </c>
      <c r="T8" s="51"/>
      <c r="U8" s="36">
        <v>1</v>
      </c>
      <c r="V8" s="166">
        <f>SUM(T8:U8)</f>
        <v>1</v>
      </c>
    </row>
    <row r="9" spans="1:22" ht="25.5" customHeight="1" thickBot="1" x14ac:dyDescent="0.25">
      <c r="A9" s="127"/>
      <c r="B9" s="158" t="s">
        <v>508</v>
      </c>
      <c r="C9" s="52"/>
      <c r="D9" s="27"/>
      <c r="E9" s="27"/>
      <c r="F9" s="27"/>
      <c r="G9" s="27">
        <v>1</v>
      </c>
      <c r="H9" s="27">
        <v>1</v>
      </c>
      <c r="I9" s="27"/>
      <c r="J9" s="27">
        <v>4</v>
      </c>
      <c r="K9" s="27">
        <v>2</v>
      </c>
      <c r="L9" s="27">
        <v>12</v>
      </c>
      <c r="M9" s="27"/>
      <c r="N9" s="27"/>
      <c r="O9" s="27"/>
      <c r="P9" s="38"/>
      <c r="Q9" s="52">
        <f t="shared" ref="Q9:Q22" si="0">SUM(C9+E9+G9+I9+K9+M9+O9)</f>
        <v>3</v>
      </c>
      <c r="R9" s="38">
        <f t="shared" ref="R9:R22" si="1">SUM(D9+F9+H9+J9+L9+N9+P9)</f>
        <v>17</v>
      </c>
      <c r="S9" s="167">
        <f t="shared" ref="S9:S22" si="2">SUM(Q9:R9)</f>
        <v>20</v>
      </c>
      <c r="T9" s="52">
        <v>3</v>
      </c>
      <c r="U9" s="38">
        <v>2</v>
      </c>
      <c r="V9" s="167">
        <f t="shared" ref="V9:V22" si="3">SUM(T9:U9)</f>
        <v>5</v>
      </c>
    </row>
    <row r="10" spans="1:22" ht="25.5" customHeight="1" thickBot="1" x14ac:dyDescent="0.25">
      <c r="A10" s="132"/>
      <c r="B10" s="157" t="s">
        <v>509</v>
      </c>
      <c r="C10" s="58"/>
      <c r="D10" s="26"/>
      <c r="E10" s="26"/>
      <c r="F10" s="26"/>
      <c r="G10" s="26">
        <v>3</v>
      </c>
      <c r="H10" s="26">
        <v>1</v>
      </c>
      <c r="I10" s="26">
        <v>8</v>
      </c>
      <c r="J10" s="26">
        <v>1</v>
      </c>
      <c r="K10" s="26"/>
      <c r="L10" s="26"/>
      <c r="M10" s="26"/>
      <c r="N10" s="26"/>
      <c r="O10" s="26"/>
      <c r="P10" s="3"/>
      <c r="Q10" s="58">
        <f t="shared" si="0"/>
        <v>11</v>
      </c>
      <c r="R10" s="3">
        <f t="shared" si="1"/>
        <v>2</v>
      </c>
      <c r="S10" s="168">
        <f t="shared" si="2"/>
        <v>13</v>
      </c>
      <c r="T10" s="58"/>
      <c r="U10" s="3"/>
      <c r="V10" s="168">
        <f t="shared" si="3"/>
        <v>0</v>
      </c>
    </row>
    <row r="11" spans="1:22" ht="25.5" customHeight="1" thickBot="1" x14ac:dyDescent="0.25">
      <c r="A11" s="133"/>
      <c r="B11" s="159" t="s">
        <v>433</v>
      </c>
      <c r="C11" s="54"/>
      <c r="D11" s="23"/>
      <c r="E11" s="23"/>
      <c r="F11" s="23"/>
      <c r="G11" s="23">
        <v>6</v>
      </c>
      <c r="H11" s="23"/>
      <c r="I11" s="23"/>
      <c r="J11" s="23"/>
      <c r="K11" s="23"/>
      <c r="L11" s="23"/>
      <c r="M11" s="23"/>
      <c r="N11" s="23"/>
      <c r="O11" s="23"/>
      <c r="P11" s="1"/>
      <c r="Q11" s="54">
        <f t="shared" si="0"/>
        <v>6</v>
      </c>
      <c r="R11" s="1">
        <f t="shared" si="1"/>
        <v>0</v>
      </c>
      <c r="S11" s="169">
        <f t="shared" si="2"/>
        <v>6</v>
      </c>
      <c r="T11" s="54"/>
      <c r="U11" s="1"/>
      <c r="V11" s="169">
        <f t="shared" si="3"/>
        <v>0</v>
      </c>
    </row>
    <row r="12" spans="1:22" ht="25.5" customHeight="1" thickTop="1" thickBot="1" x14ac:dyDescent="0.25">
      <c r="A12" s="130" t="s">
        <v>631</v>
      </c>
      <c r="B12" s="160"/>
      <c r="C12" s="49">
        <f>SUM(C8:C11)</f>
        <v>0</v>
      </c>
      <c r="D12" s="49">
        <f t="shared" ref="D12:P12" si="4">SUM(D8:D11)</f>
        <v>0</v>
      </c>
      <c r="E12" s="49">
        <f t="shared" si="4"/>
        <v>0</v>
      </c>
      <c r="F12" s="49">
        <f t="shared" si="4"/>
        <v>0</v>
      </c>
      <c r="G12" s="49">
        <f t="shared" si="4"/>
        <v>10</v>
      </c>
      <c r="H12" s="49">
        <f t="shared" si="4"/>
        <v>2</v>
      </c>
      <c r="I12" s="49">
        <f t="shared" si="4"/>
        <v>8</v>
      </c>
      <c r="J12" s="49">
        <f t="shared" si="4"/>
        <v>5</v>
      </c>
      <c r="K12" s="49">
        <f t="shared" si="4"/>
        <v>2</v>
      </c>
      <c r="L12" s="49">
        <f t="shared" si="4"/>
        <v>13</v>
      </c>
      <c r="M12" s="49">
        <f t="shared" si="4"/>
        <v>0</v>
      </c>
      <c r="N12" s="49">
        <f t="shared" si="4"/>
        <v>0</v>
      </c>
      <c r="O12" s="49">
        <f t="shared" si="4"/>
        <v>0</v>
      </c>
      <c r="P12" s="64">
        <f t="shared" si="4"/>
        <v>0</v>
      </c>
      <c r="Q12" s="49">
        <f>SUM(C12+E12+G12+I12+K12+M12+O12)</f>
        <v>20</v>
      </c>
      <c r="R12" s="64">
        <f t="shared" si="1"/>
        <v>20</v>
      </c>
      <c r="S12" s="170">
        <f t="shared" si="2"/>
        <v>40</v>
      </c>
      <c r="T12" s="49">
        <f>SUM(T8:T11)</f>
        <v>3</v>
      </c>
      <c r="U12" s="64">
        <f>SUM(U8:U11)</f>
        <v>3</v>
      </c>
      <c r="V12" s="170">
        <f t="shared" si="3"/>
        <v>6</v>
      </c>
    </row>
    <row r="13" spans="1:22" ht="25.5" customHeight="1" thickTop="1" thickBot="1" x14ac:dyDescent="0.25">
      <c r="A13" s="131" t="s">
        <v>525</v>
      </c>
      <c r="B13" s="161" t="s">
        <v>510</v>
      </c>
      <c r="C13" s="55">
        <v>4</v>
      </c>
      <c r="D13" s="24">
        <v>45</v>
      </c>
      <c r="E13" s="24">
        <v>10</v>
      </c>
      <c r="F13" s="24">
        <v>38</v>
      </c>
      <c r="G13" s="24">
        <v>8</v>
      </c>
      <c r="H13" s="24">
        <v>89</v>
      </c>
      <c r="I13" s="24">
        <v>4</v>
      </c>
      <c r="J13" s="24">
        <v>42</v>
      </c>
      <c r="K13" s="24">
        <v>4</v>
      </c>
      <c r="L13" s="24">
        <v>38</v>
      </c>
      <c r="M13" s="24"/>
      <c r="N13" s="24"/>
      <c r="O13" s="24"/>
      <c r="P13" s="2"/>
      <c r="Q13" s="55">
        <f t="shared" si="0"/>
        <v>30</v>
      </c>
      <c r="R13" s="2">
        <f>SUM(D13+F13+H13+J13+L13+N13+P13)</f>
        <v>252</v>
      </c>
      <c r="S13" s="171">
        <f t="shared" si="2"/>
        <v>282</v>
      </c>
      <c r="T13" s="55">
        <v>3</v>
      </c>
      <c r="U13" s="2">
        <v>23</v>
      </c>
      <c r="V13" s="171">
        <f t="shared" si="3"/>
        <v>26</v>
      </c>
    </row>
    <row r="14" spans="1:22" ht="25.5" customHeight="1" thickBot="1" x14ac:dyDescent="0.25">
      <c r="A14" s="132"/>
      <c r="B14" s="157" t="s">
        <v>511</v>
      </c>
      <c r="C14" s="58">
        <v>2</v>
      </c>
      <c r="D14" s="26">
        <v>3</v>
      </c>
      <c r="E14" s="26"/>
      <c r="F14" s="26"/>
      <c r="G14" s="26">
        <v>3</v>
      </c>
      <c r="H14" s="26">
        <v>7</v>
      </c>
      <c r="I14" s="26">
        <v>9</v>
      </c>
      <c r="J14" s="26">
        <v>3</v>
      </c>
      <c r="K14" s="26">
        <v>8</v>
      </c>
      <c r="L14" s="26">
        <v>9</v>
      </c>
      <c r="M14" s="26"/>
      <c r="N14" s="26"/>
      <c r="O14" s="26"/>
      <c r="P14" s="3"/>
      <c r="Q14" s="58">
        <f t="shared" si="0"/>
        <v>22</v>
      </c>
      <c r="R14" s="3">
        <f t="shared" si="1"/>
        <v>22</v>
      </c>
      <c r="S14" s="168">
        <f t="shared" si="2"/>
        <v>44</v>
      </c>
      <c r="T14" s="58">
        <v>9</v>
      </c>
      <c r="U14" s="3">
        <v>5</v>
      </c>
      <c r="V14" s="168">
        <f t="shared" si="3"/>
        <v>14</v>
      </c>
    </row>
    <row r="15" spans="1:22" ht="25.5" customHeight="1" thickBot="1" x14ac:dyDescent="0.25">
      <c r="A15" s="127"/>
      <c r="B15" s="158" t="s">
        <v>512</v>
      </c>
      <c r="C15" s="52"/>
      <c r="D15" s="27"/>
      <c r="E15" s="27"/>
      <c r="F15" s="27">
        <v>5</v>
      </c>
      <c r="G15" s="27"/>
      <c r="H15" s="27">
        <v>8</v>
      </c>
      <c r="I15" s="27">
        <v>2</v>
      </c>
      <c r="J15" s="27">
        <v>29</v>
      </c>
      <c r="K15" s="27">
        <v>3</v>
      </c>
      <c r="L15" s="27">
        <v>20</v>
      </c>
      <c r="M15" s="27"/>
      <c r="N15" s="27"/>
      <c r="O15" s="27"/>
      <c r="P15" s="38"/>
      <c r="Q15" s="52">
        <f t="shared" si="0"/>
        <v>5</v>
      </c>
      <c r="R15" s="38">
        <f t="shared" si="1"/>
        <v>62</v>
      </c>
      <c r="S15" s="167">
        <f t="shared" si="2"/>
        <v>67</v>
      </c>
      <c r="T15" s="52"/>
      <c r="U15" s="38">
        <v>39</v>
      </c>
      <c r="V15" s="167">
        <f t="shared" si="3"/>
        <v>39</v>
      </c>
    </row>
    <row r="16" spans="1:22" ht="25.5" customHeight="1" thickBot="1" x14ac:dyDescent="0.25">
      <c r="A16" s="134"/>
      <c r="B16" s="162" t="s">
        <v>441</v>
      </c>
      <c r="C16" s="57">
        <v>3</v>
      </c>
      <c r="D16" s="21">
        <v>3</v>
      </c>
      <c r="E16" s="21">
        <v>5</v>
      </c>
      <c r="F16" s="21">
        <v>18</v>
      </c>
      <c r="G16" s="21">
        <v>20</v>
      </c>
      <c r="H16" s="21">
        <v>29</v>
      </c>
      <c r="I16" s="21">
        <v>9</v>
      </c>
      <c r="J16" s="21">
        <v>22</v>
      </c>
      <c r="K16" s="21"/>
      <c r="L16" s="21"/>
      <c r="M16" s="21"/>
      <c r="N16" s="21"/>
      <c r="O16" s="21"/>
      <c r="P16" s="69"/>
      <c r="Q16" s="57">
        <f t="shared" si="0"/>
        <v>37</v>
      </c>
      <c r="R16" s="69">
        <f t="shared" si="1"/>
        <v>72</v>
      </c>
      <c r="S16" s="172">
        <f t="shared" si="2"/>
        <v>109</v>
      </c>
      <c r="T16" s="57"/>
      <c r="U16" s="69"/>
      <c r="V16" s="172">
        <f t="shared" si="3"/>
        <v>0</v>
      </c>
    </row>
    <row r="17" spans="1:22" ht="25.5" customHeight="1" thickTop="1" thickBot="1" x14ac:dyDescent="0.25">
      <c r="A17" s="130" t="s">
        <v>632</v>
      </c>
      <c r="B17" s="160"/>
      <c r="C17" s="49">
        <f>SUM(C13:C16)</f>
        <v>9</v>
      </c>
      <c r="D17" s="49">
        <f t="shared" ref="D17:O17" si="5">SUM(D13:D16)</f>
        <v>51</v>
      </c>
      <c r="E17" s="49">
        <f t="shared" si="5"/>
        <v>15</v>
      </c>
      <c r="F17" s="49">
        <f t="shared" si="5"/>
        <v>61</v>
      </c>
      <c r="G17" s="49">
        <f t="shared" si="5"/>
        <v>31</v>
      </c>
      <c r="H17" s="49">
        <f t="shared" si="5"/>
        <v>133</v>
      </c>
      <c r="I17" s="49">
        <f t="shared" si="5"/>
        <v>24</v>
      </c>
      <c r="J17" s="49">
        <f t="shared" si="5"/>
        <v>96</v>
      </c>
      <c r="K17" s="49">
        <f t="shared" si="5"/>
        <v>15</v>
      </c>
      <c r="L17" s="49">
        <f t="shared" si="5"/>
        <v>67</v>
      </c>
      <c r="M17" s="49">
        <f t="shared" si="5"/>
        <v>0</v>
      </c>
      <c r="N17" s="49">
        <f t="shared" si="5"/>
        <v>0</v>
      </c>
      <c r="O17" s="49">
        <f t="shared" si="5"/>
        <v>0</v>
      </c>
      <c r="P17" s="64">
        <f>SUM(P13:P16)</f>
        <v>0</v>
      </c>
      <c r="Q17" s="49">
        <f t="shared" si="0"/>
        <v>94</v>
      </c>
      <c r="R17" s="64">
        <f t="shared" si="1"/>
        <v>408</v>
      </c>
      <c r="S17" s="170">
        <f t="shared" si="2"/>
        <v>502</v>
      </c>
      <c r="T17" s="49">
        <f>SUM(T13:T16)</f>
        <v>12</v>
      </c>
      <c r="U17" s="64">
        <f>SUM(U13:U16)</f>
        <v>67</v>
      </c>
      <c r="V17" s="170">
        <f t="shared" si="3"/>
        <v>79</v>
      </c>
    </row>
    <row r="18" spans="1:22" ht="25.5" customHeight="1" thickTop="1" thickBot="1" x14ac:dyDescent="0.25">
      <c r="A18" s="135" t="s">
        <v>583</v>
      </c>
      <c r="B18" s="163" t="s">
        <v>382</v>
      </c>
      <c r="C18" s="59"/>
      <c r="D18" s="22"/>
      <c r="E18" s="22">
        <v>3</v>
      </c>
      <c r="F18" s="22">
        <v>5</v>
      </c>
      <c r="G18" s="22">
        <v>2</v>
      </c>
      <c r="H18" s="22"/>
      <c r="I18" s="22">
        <v>3</v>
      </c>
      <c r="J18" s="22">
        <v>8</v>
      </c>
      <c r="K18" s="22"/>
      <c r="L18" s="22"/>
      <c r="M18" s="22"/>
      <c r="N18" s="22"/>
      <c r="O18" s="22"/>
      <c r="P18" s="65"/>
      <c r="Q18" s="59">
        <f t="shared" si="0"/>
        <v>8</v>
      </c>
      <c r="R18" s="65">
        <f t="shared" si="1"/>
        <v>13</v>
      </c>
      <c r="S18" s="173">
        <f t="shared" si="2"/>
        <v>21</v>
      </c>
      <c r="T18" s="59"/>
      <c r="U18" s="65"/>
      <c r="V18" s="173">
        <f t="shared" si="3"/>
        <v>0</v>
      </c>
    </row>
    <row r="19" spans="1:22" ht="25.5" customHeight="1" thickTop="1" thickBot="1" x14ac:dyDescent="0.25">
      <c r="A19" s="130" t="s">
        <v>633</v>
      </c>
      <c r="B19" s="160"/>
      <c r="C19" s="49">
        <f t="shared" ref="C19:D19" si="6">SUM(C18)</f>
        <v>0</v>
      </c>
      <c r="D19" s="49">
        <f t="shared" si="6"/>
        <v>0</v>
      </c>
      <c r="E19" s="49">
        <f>SUM(E18)</f>
        <v>3</v>
      </c>
      <c r="F19" s="49">
        <f t="shared" ref="F19:P19" si="7">SUM(F18)</f>
        <v>5</v>
      </c>
      <c r="G19" s="49">
        <f t="shared" si="7"/>
        <v>2</v>
      </c>
      <c r="H19" s="49">
        <f t="shared" si="7"/>
        <v>0</v>
      </c>
      <c r="I19" s="49">
        <f t="shared" si="7"/>
        <v>3</v>
      </c>
      <c r="J19" s="49">
        <f t="shared" si="7"/>
        <v>8</v>
      </c>
      <c r="K19" s="49">
        <f t="shared" si="7"/>
        <v>0</v>
      </c>
      <c r="L19" s="49">
        <f t="shared" si="7"/>
        <v>0</v>
      </c>
      <c r="M19" s="49">
        <f t="shared" si="7"/>
        <v>0</v>
      </c>
      <c r="N19" s="49">
        <f t="shared" si="7"/>
        <v>0</v>
      </c>
      <c r="O19" s="49">
        <f t="shared" si="7"/>
        <v>0</v>
      </c>
      <c r="P19" s="64">
        <f t="shared" si="7"/>
        <v>0</v>
      </c>
      <c r="Q19" s="49">
        <f t="shared" si="0"/>
        <v>8</v>
      </c>
      <c r="R19" s="64">
        <f t="shared" si="1"/>
        <v>13</v>
      </c>
      <c r="S19" s="170">
        <f t="shared" si="2"/>
        <v>21</v>
      </c>
      <c r="T19" s="49">
        <f>SUM(T18)</f>
        <v>0</v>
      </c>
      <c r="U19" s="64">
        <f>SUM(U18)</f>
        <v>0</v>
      </c>
      <c r="V19" s="170">
        <f t="shared" si="3"/>
        <v>0</v>
      </c>
    </row>
    <row r="20" spans="1:22" ht="25.5" customHeight="1" thickTop="1" thickBot="1" x14ac:dyDescent="0.25">
      <c r="A20" s="135" t="s">
        <v>600</v>
      </c>
      <c r="B20" s="163" t="s">
        <v>402</v>
      </c>
      <c r="C20" s="59"/>
      <c r="D20" s="22"/>
      <c r="E20" s="22">
        <v>28</v>
      </c>
      <c r="F20" s="22">
        <v>19</v>
      </c>
      <c r="G20" s="22">
        <v>22</v>
      </c>
      <c r="H20" s="22">
        <v>27</v>
      </c>
      <c r="I20" s="22">
        <v>42</v>
      </c>
      <c r="J20" s="22">
        <v>39</v>
      </c>
      <c r="K20" s="22">
        <v>41</v>
      </c>
      <c r="L20" s="22">
        <v>38</v>
      </c>
      <c r="M20" s="22">
        <v>57</v>
      </c>
      <c r="N20" s="22">
        <v>56</v>
      </c>
      <c r="O20" s="22"/>
      <c r="P20" s="65"/>
      <c r="Q20" s="59">
        <f t="shared" si="0"/>
        <v>190</v>
      </c>
      <c r="R20" s="65">
        <f t="shared" si="1"/>
        <v>179</v>
      </c>
      <c r="S20" s="173">
        <f t="shared" si="2"/>
        <v>369</v>
      </c>
      <c r="T20" s="59">
        <v>89</v>
      </c>
      <c r="U20" s="65">
        <v>84</v>
      </c>
      <c r="V20" s="173">
        <f t="shared" si="3"/>
        <v>173</v>
      </c>
    </row>
    <row r="21" spans="1:22" ht="25.5" customHeight="1" thickTop="1" thickBot="1" x14ac:dyDescent="0.25">
      <c r="A21" s="130" t="s">
        <v>638</v>
      </c>
      <c r="B21" s="160"/>
      <c r="C21" s="49">
        <f>SUM(C20)</f>
        <v>0</v>
      </c>
      <c r="D21" s="49">
        <f t="shared" ref="D21:P21" si="8">SUM(D20)</f>
        <v>0</v>
      </c>
      <c r="E21" s="49">
        <f t="shared" si="8"/>
        <v>28</v>
      </c>
      <c r="F21" s="49">
        <f t="shared" si="8"/>
        <v>19</v>
      </c>
      <c r="G21" s="49">
        <f t="shared" si="8"/>
        <v>22</v>
      </c>
      <c r="H21" s="49">
        <f t="shared" si="8"/>
        <v>27</v>
      </c>
      <c r="I21" s="49">
        <f t="shared" si="8"/>
        <v>42</v>
      </c>
      <c r="J21" s="49">
        <f t="shared" si="8"/>
        <v>39</v>
      </c>
      <c r="K21" s="49">
        <f t="shared" si="8"/>
        <v>41</v>
      </c>
      <c r="L21" s="49">
        <f t="shared" si="8"/>
        <v>38</v>
      </c>
      <c r="M21" s="49">
        <f t="shared" si="8"/>
        <v>57</v>
      </c>
      <c r="N21" s="49">
        <f t="shared" si="8"/>
        <v>56</v>
      </c>
      <c r="O21" s="49">
        <f t="shared" si="8"/>
        <v>0</v>
      </c>
      <c r="P21" s="64">
        <f t="shared" si="8"/>
        <v>0</v>
      </c>
      <c r="Q21" s="49">
        <f t="shared" si="0"/>
        <v>190</v>
      </c>
      <c r="R21" s="64">
        <f t="shared" si="1"/>
        <v>179</v>
      </c>
      <c r="S21" s="170">
        <f t="shared" si="2"/>
        <v>369</v>
      </c>
      <c r="T21" s="49">
        <f>SUM(T20)</f>
        <v>89</v>
      </c>
      <c r="U21" s="64">
        <f>SUM(U20)</f>
        <v>84</v>
      </c>
      <c r="V21" s="170">
        <f t="shared" si="3"/>
        <v>173</v>
      </c>
    </row>
    <row r="22" spans="1:22" ht="25.5" customHeight="1" thickTop="1" thickBot="1" x14ac:dyDescent="0.25">
      <c r="A22" s="132" t="s">
        <v>601</v>
      </c>
      <c r="B22" s="157" t="s">
        <v>513</v>
      </c>
      <c r="C22" s="58"/>
      <c r="D22" s="26"/>
      <c r="E22" s="26">
        <v>170</v>
      </c>
      <c r="F22" s="26">
        <v>206</v>
      </c>
      <c r="G22" s="26">
        <v>205</v>
      </c>
      <c r="H22" s="26">
        <v>253</v>
      </c>
      <c r="I22" s="26">
        <v>314</v>
      </c>
      <c r="J22" s="26">
        <v>358</v>
      </c>
      <c r="K22" s="26">
        <v>275</v>
      </c>
      <c r="L22" s="26">
        <v>269</v>
      </c>
      <c r="M22" s="26"/>
      <c r="N22" s="26"/>
      <c r="O22" s="26"/>
      <c r="P22" s="3"/>
      <c r="Q22" s="58">
        <f t="shared" si="0"/>
        <v>964</v>
      </c>
      <c r="R22" s="3">
        <f t="shared" si="1"/>
        <v>1086</v>
      </c>
      <c r="S22" s="168">
        <f t="shared" si="2"/>
        <v>2050</v>
      </c>
      <c r="T22" s="58">
        <v>395</v>
      </c>
      <c r="U22" s="3">
        <v>354</v>
      </c>
      <c r="V22" s="168">
        <f t="shared" si="3"/>
        <v>749</v>
      </c>
    </row>
    <row r="23" spans="1:22" ht="25.5" customHeight="1" thickBot="1" x14ac:dyDescent="0.25">
      <c r="A23" s="127"/>
      <c r="B23" s="158" t="s">
        <v>514</v>
      </c>
      <c r="C23" s="52"/>
      <c r="D23" s="27"/>
      <c r="E23" s="27">
        <v>148</v>
      </c>
      <c r="F23" s="27">
        <v>165</v>
      </c>
      <c r="G23" s="27">
        <v>31</v>
      </c>
      <c r="H23" s="27">
        <v>55</v>
      </c>
      <c r="I23" s="27">
        <v>30</v>
      </c>
      <c r="J23" s="27">
        <v>59</v>
      </c>
      <c r="K23" s="27">
        <v>14</v>
      </c>
      <c r="L23" s="27">
        <v>26</v>
      </c>
      <c r="M23" s="27"/>
      <c r="N23" s="27"/>
      <c r="O23" s="27"/>
      <c r="P23" s="38"/>
      <c r="Q23" s="52">
        <f t="shared" ref="Q23:Q26" si="9">SUM(C23+E23+G23+I23+K23+M23+O23)</f>
        <v>223</v>
      </c>
      <c r="R23" s="38">
        <f t="shared" ref="R23:R30" si="10">SUM(D23+F23+H23+J23+L23+N23+P23)</f>
        <v>305</v>
      </c>
      <c r="S23" s="167">
        <f t="shared" ref="S23:S48" si="11">SUM(Q23:R23)</f>
        <v>528</v>
      </c>
      <c r="T23" s="52">
        <v>5</v>
      </c>
      <c r="U23" s="38">
        <v>9</v>
      </c>
      <c r="V23" s="167">
        <f t="shared" ref="V23:V48" si="12">SUM(T23:U23)</f>
        <v>14</v>
      </c>
    </row>
    <row r="24" spans="1:22" ht="25.5" customHeight="1" thickBot="1" x14ac:dyDescent="0.25">
      <c r="A24" s="132"/>
      <c r="B24" s="157" t="s">
        <v>431</v>
      </c>
      <c r="C24" s="58"/>
      <c r="D24" s="26"/>
      <c r="E24" s="26">
        <v>79</v>
      </c>
      <c r="F24" s="26">
        <v>45</v>
      </c>
      <c r="G24" s="26">
        <v>68</v>
      </c>
      <c r="H24" s="26">
        <v>80</v>
      </c>
      <c r="I24" s="26"/>
      <c r="J24" s="26"/>
      <c r="K24" s="26"/>
      <c r="L24" s="26"/>
      <c r="M24" s="26"/>
      <c r="N24" s="26"/>
      <c r="O24" s="26"/>
      <c r="P24" s="3"/>
      <c r="Q24" s="58">
        <f t="shared" si="9"/>
        <v>147</v>
      </c>
      <c r="R24" s="3">
        <f t="shared" si="10"/>
        <v>125</v>
      </c>
      <c r="S24" s="168">
        <f t="shared" si="11"/>
        <v>272</v>
      </c>
      <c r="T24" s="58"/>
      <c r="U24" s="3"/>
      <c r="V24" s="168">
        <f t="shared" si="12"/>
        <v>0</v>
      </c>
    </row>
    <row r="25" spans="1:22" ht="25.5" customHeight="1" thickBot="1" x14ac:dyDescent="0.25">
      <c r="A25" s="127"/>
      <c r="B25" s="158" t="s">
        <v>430</v>
      </c>
      <c r="C25" s="52"/>
      <c r="D25" s="27"/>
      <c r="E25" s="27">
        <v>49</v>
      </c>
      <c r="F25" s="27">
        <v>42</v>
      </c>
      <c r="G25" s="27"/>
      <c r="H25" s="27">
        <v>3</v>
      </c>
      <c r="I25" s="27"/>
      <c r="J25" s="27"/>
      <c r="K25" s="27"/>
      <c r="L25" s="27"/>
      <c r="M25" s="27"/>
      <c r="N25" s="27"/>
      <c r="O25" s="27"/>
      <c r="P25" s="38"/>
      <c r="Q25" s="52">
        <f t="shared" si="9"/>
        <v>49</v>
      </c>
      <c r="R25" s="38">
        <f t="shared" si="10"/>
        <v>45</v>
      </c>
      <c r="S25" s="167">
        <f t="shared" si="11"/>
        <v>94</v>
      </c>
      <c r="T25" s="52"/>
      <c r="U25" s="38"/>
      <c r="V25" s="167">
        <f t="shared" si="12"/>
        <v>0</v>
      </c>
    </row>
    <row r="26" spans="1:22" ht="25.5" customHeight="1" thickBot="1" x14ac:dyDescent="0.25">
      <c r="A26" s="132"/>
      <c r="B26" s="157" t="s">
        <v>428</v>
      </c>
      <c r="C26" s="58"/>
      <c r="D26" s="26"/>
      <c r="E26" s="26">
        <v>110</v>
      </c>
      <c r="F26" s="26">
        <v>134</v>
      </c>
      <c r="G26" s="26">
        <v>158</v>
      </c>
      <c r="H26" s="26">
        <v>133</v>
      </c>
      <c r="I26" s="26">
        <v>148</v>
      </c>
      <c r="J26" s="26">
        <v>136</v>
      </c>
      <c r="K26" s="26">
        <v>146</v>
      </c>
      <c r="L26" s="26">
        <v>87</v>
      </c>
      <c r="M26" s="26"/>
      <c r="N26" s="26"/>
      <c r="O26" s="26"/>
      <c r="P26" s="3"/>
      <c r="Q26" s="58">
        <f t="shared" si="9"/>
        <v>562</v>
      </c>
      <c r="R26" s="3">
        <f t="shared" si="10"/>
        <v>490</v>
      </c>
      <c r="S26" s="168">
        <f t="shared" si="11"/>
        <v>1052</v>
      </c>
      <c r="T26" s="58"/>
      <c r="U26" s="3"/>
      <c r="V26" s="168">
        <f t="shared" si="12"/>
        <v>0</v>
      </c>
    </row>
    <row r="27" spans="1:22" ht="25.5" customHeight="1" thickBot="1" x14ac:dyDescent="0.25">
      <c r="A27" s="133"/>
      <c r="B27" s="159" t="s">
        <v>429</v>
      </c>
      <c r="C27" s="54"/>
      <c r="D27" s="23"/>
      <c r="E27" s="23">
        <v>32</v>
      </c>
      <c r="F27" s="23">
        <v>52</v>
      </c>
      <c r="G27" s="23">
        <v>5</v>
      </c>
      <c r="H27" s="23">
        <v>16</v>
      </c>
      <c r="I27" s="23">
        <v>1</v>
      </c>
      <c r="J27" s="23">
        <v>7</v>
      </c>
      <c r="K27" s="23"/>
      <c r="L27" s="23"/>
      <c r="M27" s="23"/>
      <c r="N27" s="23"/>
      <c r="O27" s="23"/>
      <c r="P27" s="1"/>
      <c r="Q27" s="54">
        <f t="shared" ref="Q27:Q29" si="13">SUM(C27+E27+G27+I27+K27+M27+O27)</f>
        <v>38</v>
      </c>
      <c r="R27" s="1">
        <f t="shared" ref="R27:R29" si="14">SUM(D27+F27+H27+J27+L27+N27+P27)</f>
        <v>75</v>
      </c>
      <c r="S27" s="169">
        <f t="shared" ref="S27:S29" si="15">SUM(Q27:R27)</f>
        <v>113</v>
      </c>
      <c r="T27" s="54"/>
      <c r="U27" s="1"/>
      <c r="V27" s="169">
        <f>SUM(T27:U27)</f>
        <v>0</v>
      </c>
    </row>
    <row r="28" spans="1:22" ht="25.5" customHeight="1" thickTop="1" thickBot="1" x14ac:dyDescent="0.25">
      <c r="A28" s="130" t="s">
        <v>644</v>
      </c>
      <c r="B28" s="160"/>
      <c r="C28" s="49">
        <f>SUM(C22:C27)</f>
        <v>0</v>
      </c>
      <c r="D28" s="49">
        <f t="shared" ref="D28:N28" si="16">SUM(D22:D27)</f>
        <v>0</v>
      </c>
      <c r="E28" s="49">
        <f t="shared" si="16"/>
        <v>588</v>
      </c>
      <c r="F28" s="49">
        <f t="shared" si="16"/>
        <v>644</v>
      </c>
      <c r="G28" s="49">
        <f t="shared" si="16"/>
        <v>467</v>
      </c>
      <c r="H28" s="49">
        <f t="shared" si="16"/>
        <v>540</v>
      </c>
      <c r="I28" s="49">
        <f t="shared" si="16"/>
        <v>493</v>
      </c>
      <c r="J28" s="49">
        <f t="shared" si="16"/>
        <v>560</v>
      </c>
      <c r="K28" s="49">
        <f t="shared" si="16"/>
        <v>435</v>
      </c>
      <c r="L28" s="49">
        <f t="shared" si="16"/>
        <v>382</v>
      </c>
      <c r="M28" s="49">
        <f t="shared" si="16"/>
        <v>0</v>
      </c>
      <c r="N28" s="49">
        <f t="shared" si="16"/>
        <v>0</v>
      </c>
      <c r="O28" s="49">
        <f>SUM(O22:O27)</f>
        <v>0</v>
      </c>
      <c r="P28" s="64">
        <f t="shared" ref="P28" si="17">SUM(P22:P27)</f>
        <v>0</v>
      </c>
      <c r="Q28" s="49">
        <f t="shared" si="13"/>
        <v>1983</v>
      </c>
      <c r="R28" s="64">
        <f t="shared" si="14"/>
        <v>2126</v>
      </c>
      <c r="S28" s="170">
        <f t="shared" si="15"/>
        <v>4109</v>
      </c>
      <c r="T28" s="49">
        <f>SUM(T22:T27)</f>
        <v>400</v>
      </c>
      <c r="U28" s="64">
        <f>SUM(U22:U27)</f>
        <v>363</v>
      </c>
      <c r="V28" s="170">
        <f>SUM(T28:U28)</f>
        <v>763</v>
      </c>
    </row>
    <row r="29" spans="1:22" ht="25.5" customHeight="1" thickTop="1" thickBot="1" x14ac:dyDescent="0.25">
      <c r="A29" s="131" t="s">
        <v>689</v>
      </c>
      <c r="B29" s="161" t="s">
        <v>489</v>
      </c>
      <c r="C29" s="55"/>
      <c r="D29" s="24"/>
      <c r="E29" s="24">
        <v>7</v>
      </c>
      <c r="F29" s="24">
        <v>3</v>
      </c>
      <c r="G29" s="24">
        <v>25</v>
      </c>
      <c r="H29" s="24">
        <v>1</v>
      </c>
      <c r="I29" s="24">
        <v>17</v>
      </c>
      <c r="J29" s="24"/>
      <c r="K29" s="24"/>
      <c r="L29" s="24"/>
      <c r="M29" s="24"/>
      <c r="N29" s="24"/>
      <c r="O29" s="24"/>
      <c r="P29" s="2"/>
      <c r="Q29" s="55">
        <f t="shared" si="13"/>
        <v>49</v>
      </c>
      <c r="R29" s="2">
        <f t="shared" si="14"/>
        <v>4</v>
      </c>
      <c r="S29" s="171">
        <f t="shared" si="15"/>
        <v>53</v>
      </c>
      <c r="T29" s="55"/>
      <c r="U29" s="2"/>
      <c r="V29" s="171">
        <f t="shared" ref="V29" si="18">SUM(T29:U29)</f>
        <v>0</v>
      </c>
    </row>
    <row r="30" spans="1:22" ht="25.5" customHeight="1" thickBot="1" x14ac:dyDescent="0.25">
      <c r="A30" s="132"/>
      <c r="B30" s="157" t="s">
        <v>490</v>
      </c>
      <c r="C30" s="58"/>
      <c r="D30" s="26"/>
      <c r="E30" s="26">
        <v>11</v>
      </c>
      <c r="F30" s="26">
        <v>9</v>
      </c>
      <c r="G30" s="26">
        <v>3</v>
      </c>
      <c r="H30" s="26">
        <v>14</v>
      </c>
      <c r="I30" s="26">
        <v>7</v>
      </c>
      <c r="J30" s="26">
        <v>7</v>
      </c>
      <c r="K30" s="26"/>
      <c r="L30" s="26"/>
      <c r="M30" s="26"/>
      <c r="N30" s="26"/>
      <c r="O30" s="26"/>
      <c r="P30" s="3"/>
      <c r="Q30" s="58">
        <f>SUM(C30+E30+G30+I30+K30+M30+O30)</f>
        <v>21</v>
      </c>
      <c r="R30" s="3">
        <f t="shared" si="10"/>
        <v>30</v>
      </c>
      <c r="S30" s="168">
        <f t="shared" si="11"/>
        <v>51</v>
      </c>
      <c r="T30" s="58"/>
      <c r="U30" s="3"/>
      <c r="V30" s="168">
        <f t="shared" si="12"/>
        <v>0</v>
      </c>
    </row>
    <row r="31" spans="1:22" ht="25.5" customHeight="1" thickBot="1" x14ac:dyDescent="0.25">
      <c r="A31" s="127"/>
      <c r="B31" s="158" t="s">
        <v>491</v>
      </c>
      <c r="C31" s="52"/>
      <c r="D31" s="27"/>
      <c r="E31" s="27">
        <v>16</v>
      </c>
      <c r="F31" s="27">
        <v>2</v>
      </c>
      <c r="G31" s="27">
        <v>16</v>
      </c>
      <c r="H31" s="27">
        <v>5</v>
      </c>
      <c r="I31" s="27">
        <v>10</v>
      </c>
      <c r="J31" s="27">
        <v>1</v>
      </c>
      <c r="K31" s="27"/>
      <c r="L31" s="27"/>
      <c r="M31" s="27"/>
      <c r="N31" s="27"/>
      <c r="O31" s="27"/>
      <c r="P31" s="38"/>
      <c r="Q31" s="52">
        <f t="shared" ref="Q31:Q50" si="19">SUM(C31+E31+G31+I31+K31+M31+O31)</f>
        <v>42</v>
      </c>
      <c r="R31" s="38">
        <f>SUM(D31+F31+H31+J31+L31+N31+P31)</f>
        <v>8</v>
      </c>
      <c r="S31" s="167">
        <f t="shared" si="11"/>
        <v>50</v>
      </c>
      <c r="T31" s="52"/>
      <c r="U31" s="38"/>
      <c r="V31" s="167">
        <f t="shared" si="12"/>
        <v>0</v>
      </c>
    </row>
    <row r="32" spans="1:22" ht="25.5" customHeight="1" thickBot="1" x14ac:dyDescent="0.25">
      <c r="A32" s="132"/>
      <c r="B32" s="157" t="s">
        <v>492</v>
      </c>
      <c r="C32" s="58"/>
      <c r="D32" s="26"/>
      <c r="E32" s="26">
        <v>73</v>
      </c>
      <c r="F32" s="26">
        <v>18</v>
      </c>
      <c r="G32" s="26">
        <v>59</v>
      </c>
      <c r="H32" s="26">
        <v>25</v>
      </c>
      <c r="I32" s="26">
        <v>72</v>
      </c>
      <c r="J32" s="26">
        <v>21</v>
      </c>
      <c r="K32" s="26">
        <v>95</v>
      </c>
      <c r="L32" s="26">
        <v>16</v>
      </c>
      <c r="M32" s="26"/>
      <c r="N32" s="26"/>
      <c r="O32" s="26"/>
      <c r="P32" s="3"/>
      <c r="Q32" s="58">
        <f t="shared" si="19"/>
        <v>299</v>
      </c>
      <c r="R32" s="3">
        <f t="shared" ref="R32:R50" si="20">SUM(D32+F32+H32+J32+L32+N32+P32)</f>
        <v>80</v>
      </c>
      <c r="S32" s="168">
        <f t="shared" si="11"/>
        <v>379</v>
      </c>
      <c r="T32" s="58">
        <v>82</v>
      </c>
      <c r="U32" s="3">
        <v>29</v>
      </c>
      <c r="V32" s="168">
        <f t="shared" si="12"/>
        <v>111</v>
      </c>
    </row>
    <row r="33" spans="1:22" ht="25.5" customHeight="1" thickBot="1" x14ac:dyDescent="0.25">
      <c r="A33" s="127"/>
      <c r="B33" s="158" t="s">
        <v>493</v>
      </c>
      <c r="C33" s="52"/>
      <c r="D33" s="27"/>
      <c r="E33" s="27"/>
      <c r="F33" s="27"/>
      <c r="G33" s="27">
        <v>16</v>
      </c>
      <c r="H33" s="27">
        <v>20</v>
      </c>
      <c r="I33" s="27">
        <v>13</v>
      </c>
      <c r="J33" s="27">
        <v>21</v>
      </c>
      <c r="K33" s="27">
        <v>11</v>
      </c>
      <c r="L33" s="27">
        <v>15</v>
      </c>
      <c r="M33" s="27"/>
      <c r="N33" s="27"/>
      <c r="O33" s="27"/>
      <c r="P33" s="38"/>
      <c r="Q33" s="52">
        <f t="shared" si="19"/>
        <v>40</v>
      </c>
      <c r="R33" s="38">
        <f>SUM(D33+F33+H33+J33+L33+N33+P33)</f>
        <v>56</v>
      </c>
      <c r="S33" s="167">
        <f t="shared" si="11"/>
        <v>96</v>
      </c>
      <c r="T33" s="52">
        <v>42</v>
      </c>
      <c r="U33" s="38">
        <v>9</v>
      </c>
      <c r="V33" s="167">
        <f t="shared" si="12"/>
        <v>51</v>
      </c>
    </row>
    <row r="34" spans="1:22" ht="25.5" customHeight="1" thickBot="1" x14ac:dyDescent="0.25">
      <c r="A34" s="134"/>
      <c r="B34" s="162" t="s">
        <v>488</v>
      </c>
      <c r="C34" s="57"/>
      <c r="D34" s="21"/>
      <c r="E34" s="21"/>
      <c r="F34" s="21"/>
      <c r="G34" s="21">
        <v>27</v>
      </c>
      <c r="H34" s="21">
        <v>4</v>
      </c>
      <c r="I34" s="21">
        <v>15</v>
      </c>
      <c r="J34" s="21">
        <v>4</v>
      </c>
      <c r="K34" s="21">
        <v>10</v>
      </c>
      <c r="L34" s="21">
        <v>32</v>
      </c>
      <c r="M34" s="21"/>
      <c r="N34" s="21"/>
      <c r="O34" s="21"/>
      <c r="P34" s="69"/>
      <c r="Q34" s="57">
        <f>SUM(C34+E34+G34+I34+K34+M34+O34)</f>
        <v>52</v>
      </c>
      <c r="R34" s="69">
        <f t="shared" si="20"/>
        <v>40</v>
      </c>
      <c r="S34" s="172">
        <f t="shared" ref="S34:S36" si="21">SUM(Q34:R34)</f>
        <v>92</v>
      </c>
      <c r="T34" s="57">
        <v>32</v>
      </c>
      <c r="U34" s="69">
        <v>9</v>
      </c>
      <c r="V34" s="172">
        <f t="shared" ref="V34:V36" si="22">SUM(T34:U34)</f>
        <v>41</v>
      </c>
    </row>
    <row r="35" spans="1:22" ht="25.5" customHeight="1" thickTop="1" thickBot="1" x14ac:dyDescent="0.25">
      <c r="A35" s="130" t="s">
        <v>645</v>
      </c>
      <c r="B35" s="160"/>
      <c r="C35" s="49">
        <f>SUM(C29:C34)</f>
        <v>0</v>
      </c>
      <c r="D35" s="49">
        <f t="shared" ref="D35:P35" si="23">SUM(D29:D34)</f>
        <v>0</v>
      </c>
      <c r="E35" s="49">
        <f t="shared" si="23"/>
        <v>107</v>
      </c>
      <c r="F35" s="49">
        <f t="shared" si="23"/>
        <v>32</v>
      </c>
      <c r="G35" s="49">
        <f t="shared" si="23"/>
        <v>146</v>
      </c>
      <c r="H35" s="49">
        <f t="shared" si="23"/>
        <v>69</v>
      </c>
      <c r="I35" s="49">
        <f t="shared" si="23"/>
        <v>134</v>
      </c>
      <c r="J35" s="49">
        <f t="shared" si="23"/>
        <v>54</v>
      </c>
      <c r="K35" s="49">
        <f t="shared" si="23"/>
        <v>116</v>
      </c>
      <c r="L35" s="49">
        <f t="shared" si="23"/>
        <v>63</v>
      </c>
      <c r="M35" s="49">
        <f t="shared" si="23"/>
        <v>0</v>
      </c>
      <c r="N35" s="49">
        <f t="shared" si="23"/>
        <v>0</v>
      </c>
      <c r="O35" s="49">
        <f t="shared" si="23"/>
        <v>0</v>
      </c>
      <c r="P35" s="64">
        <f t="shared" si="23"/>
        <v>0</v>
      </c>
      <c r="Q35" s="49">
        <f t="shared" ref="Q35:Q36" si="24">SUM(C35+E35+G35+I35+K35+M35+O35)</f>
        <v>503</v>
      </c>
      <c r="R35" s="64">
        <f>SUM(D35+F35+H35+J35+L35+N35+P35)</f>
        <v>218</v>
      </c>
      <c r="S35" s="170">
        <f t="shared" si="21"/>
        <v>721</v>
      </c>
      <c r="T35" s="49">
        <f>SUM(T29:T34)</f>
        <v>156</v>
      </c>
      <c r="U35" s="64">
        <f>SUM(U29:U34)</f>
        <v>47</v>
      </c>
      <c r="V35" s="170">
        <f t="shared" si="22"/>
        <v>203</v>
      </c>
    </row>
    <row r="36" spans="1:22" ht="25.5" customHeight="1" thickTop="1" thickBot="1" x14ac:dyDescent="0.25">
      <c r="A36" s="132" t="s">
        <v>602</v>
      </c>
      <c r="B36" s="157" t="s">
        <v>515</v>
      </c>
      <c r="C36" s="58"/>
      <c r="D36" s="26"/>
      <c r="E36" s="26">
        <v>113</v>
      </c>
      <c r="F36" s="26">
        <v>125</v>
      </c>
      <c r="G36" s="26">
        <v>109</v>
      </c>
      <c r="H36" s="26">
        <v>137</v>
      </c>
      <c r="I36" s="26">
        <v>174</v>
      </c>
      <c r="J36" s="26">
        <v>273</v>
      </c>
      <c r="K36" s="26">
        <v>267</v>
      </c>
      <c r="L36" s="26">
        <v>230</v>
      </c>
      <c r="M36" s="26"/>
      <c r="N36" s="26"/>
      <c r="O36" s="26"/>
      <c r="P36" s="3"/>
      <c r="Q36" s="58">
        <f t="shared" si="24"/>
        <v>663</v>
      </c>
      <c r="R36" s="3">
        <f t="shared" ref="R36" si="25">SUM(D36+F36+H36+J36+L36+N36+P36)</f>
        <v>765</v>
      </c>
      <c r="S36" s="168">
        <f t="shared" si="21"/>
        <v>1428</v>
      </c>
      <c r="T36" s="58">
        <v>152</v>
      </c>
      <c r="U36" s="3">
        <v>188</v>
      </c>
      <c r="V36" s="168">
        <f t="shared" si="22"/>
        <v>340</v>
      </c>
    </row>
    <row r="37" spans="1:22" ht="25.5" customHeight="1" thickBot="1" x14ac:dyDescent="0.25">
      <c r="A37" s="133"/>
      <c r="B37" s="159" t="s">
        <v>516</v>
      </c>
      <c r="C37" s="54"/>
      <c r="D37" s="23"/>
      <c r="E37" s="23">
        <v>39</v>
      </c>
      <c r="F37" s="23">
        <v>38</v>
      </c>
      <c r="G37" s="23">
        <v>50</v>
      </c>
      <c r="H37" s="23">
        <v>47</v>
      </c>
      <c r="I37" s="23">
        <v>24</v>
      </c>
      <c r="J37" s="23">
        <v>24</v>
      </c>
      <c r="K37" s="23">
        <v>28</v>
      </c>
      <c r="L37" s="23">
        <v>33</v>
      </c>
      <c r="M37" s="23"/>
      <c r="N37" s="23"/>
      <c r="O37" s="23"/>
      <c r="P37" s="1"/>
      <c r="Q37" s="54">
        <f t="shared" si="19"/>
        <v>141</v>
      </c>
      <c r="R37" s="1">
        <f t="shared" si="20"/>
        <v>142</v>
      </c>
      <c r="S37" s="169">
        <f t="shared" si="11"/>
        <v>283</v>
      </c>
      <c r="T37" s="54"/>
      <c r="U37" s="1"/>
      <c r="V37" s="169">
        <f t="shared" si="12"/>
        <v>0</v>
      </c>
    </row>
    <row r="38" spans="1:22" ht="25.5" customHeight="1" thickTop="1" thickBot="1" x14ac:dyDescent="0.25">
      <c r="A38" s="130" t="s">
        <v>637</v>
      </c>
      <c r="B38" s="160"/>
      <c r="C38" s="49">
        <f>SUM(C36:C37)</f>
        <v>0</v>
      </c>
      <c r="D38" s="49">
        <f t="shared" ref="D38:O38" si="26">SUM(D36:D37)</f>
        <v>0</v>
      </c>
      <c r="E38" s="49">
        <f t="shared" si="26"/>
        <v>152</v>
      </c>
      <c r="F38" s="49">
        <f t="shared" si="26"/>
        <v>163</v>
      </c>
      <c r="G38" s="49">
        <f t="shared" si="26"/>
        <v>159</v>
      </c>
      <c r="H38" s="49">
        <f t="shared" si="26"/>
        <v>184</v>
      </c>
      <c r="I38" s="49">
        <f t="shared" si="26"/>
        <v>198</v>
      </c>
      <c r="J38" s="49">
        <f t="shared" si="26"/>
        <v>297</v>
      </c>
      <c r="K38" s="49">
        <f t="shared" si="26"/>
        <v>295</v>
      </c>
      <c r="L38" s="49">
        <f t="shared" si="26"/>
        <v>263</v>
      </c>
      <c r="M38" s="49">
        <f t="shared" si="26"/>
        <v>0</v>
      </c>
      <c r="N38" s="49">
        <f t="shared" si="26"/>
        <v>0</v>
      </c>
      <c r="O38" s="49">
        <f t="shared" si="26"/>
        <v>0</v>
      </c>
      <c r="P38" s="64">
        <f>SUM(P36:P37)</f>
        <v>0</v>
      </c>
      <c r="Q38" s="49">
        <f t="shared" si="19"/>
        <v>804</v>
      </c>
      <c r="R38" s="64">
        <f t="shared" si="20"/>
        <v>907</v>
      </c>
      <c r="S38" s="170">
        <f t="shared" si="11"/>
        <v>1711</v>
      </c>
      <c r="T38" s="49">
        <f>SUM(T36:T37)</f>
        <v>152</v>
      </c>
      <c r="U38" s="64">
        <f>SUM(U36:U37)</f>
        <v>188</v>
      </c>
      <c r="V38" s="170">
        <f t="shared" si="12"/>
        <v>340</v>
      </c>
    </row>
    <row r="39" spans="1:22" ht="25.5" customHeight="1" thickTop="1" thickBot="1" x14ac:dyDescent="0.25">
      <c r="A39" s="132" t="s">
        <v>603</v>
      </c>
      <c r="B39" s="157" t="s">
        <v>517</v>
      </c>
      <c r="C39" s="58"/>
      <c r="D39" s="26"/>
      <c r="E39" s="26">
        <v>75</v>
      </c>
      <c r="F39" s="26">
        <v>24</v>
      </c>
      <c r="G39" s="26">
        <v>13</v>
      </c>
      <c r="H39" s="26">
        <v>11</v>
      </c>
      <c r="I39" s="26"/>
      <c r="J39" s="26"/>
      <c r="K39" s="26"/>
      <c r="L39" s="26"/>
      <c r="M39" s="26"/>
      <c r="N39" s="26"/>
      <c r="O39" s="26"/>
      <c r="P39" s="3"/>
      <c r="Q39" s="58">
        <f t="shared" si="19"/>
        <v>88</v>
      </c>
      <c r="R39" s="3">
        <f t="shared" si="20"/>
        <v>35</v>
      </c>
      <c r="S39" s="168">
        <f t="shared" si="11"/>
        <v>123</v>
      </c>
      <c r="T39" s="58"/>
      <c r="U39" s="3"/>
      <c r="V39" s="168">
        <f t="shared" si="12"/>
        <v>0</v>
      </c>
    </row>
    <row r="40" spans="1:22" ht="25.5" customHeight="1" thickBot="1" x14ac:dyDescent="0.25">
      <c r="A40" s="133"/>
      <c r="B40" s="159" t="s">
        <v>520</v>
      </c>
      <c r="C40" s="54"/>
      <c r="D40" s="23"/>
      <c r="E40" s="23">
        <v>194</v>
      </c>
      <c r="F40" s="23">
        <v>116</v>
      </c>
      <c r="G40" s="23">
        <v>141</v>
      </c>
      <c r="H40" s="23">
        <v>127</v>
      </c>
      <c r="I40" s="23">
        <v>134</v>
      </c>
      <c r="J40" s="23">
        <v>105</v>
      </c>
      <c r="K40" s="23"/>
      <c r="L40" s="23"/>
      <c r="M40" s="23"/>
      <c r="N40" s="23"/>
      <c r="O40" s="23"/>
      <c r="P40" s="1"/>
      <c r="Q40" s="54">
        <f t="shared" si="19"/>
        <v>469</v>
      </c>
      <c r="R40" s="1">
        <f t="shared" si="20"/>
        <v>348</v>
      </c>
      <c r="S40" s="169">
        <f t="shared" si="11"/>
        <v>817</v>
      </c>
      <c r="T40" s="54">
        <v>72</v>
      </c>
      <c r="U40" s="1">
        <v>100</v>
      </c>
      <c r="V40" s="169">
        <f t="shared" si="12"/>
        <v>172</v>
      </c>
    </row>
    <row r="41" spans="1:22" ht="25.5" customHeight="1" thickTop="1" thickBot="1" x14ac:dyDescent="0.25">
      <c r="A41" s="130" t="s">
        <v>639</v>
      </c>
      <c r="B41" s="160"/>
      <c r="C41" s="49">
        <f>SUM(C39:C40)</f>
        <v>0</v>
      </c>
      <c r="D41" s="49">
        <f t="shared" ref="D41:P41" si="27">SUM(D39:D40)</f>
        <v>0</v>
      </c>
      <c r="E41" s="49">
        <f t="shared" si="27"/>
        <v>269</v>
      </c>
      <c r="F41" s="49">
        <f t="shared" si="27"/>
        <v>140</v>
      </c>
      <c r="G41" s="49">
        <f t="shared" si="27"/>
        <v>154</v>
      </c>
      <c r="H41" s="49">
        <f t="shared" si="27"/>
        <v>138</v>
      </c>
      <c r="I41" s="49">
        <f t="shared" si="27"/>
        <v>134</v>
      </c>
      <c r="J41" s="49">
        <f t="shared" si="27"/>
        <v>105</v>
      </c>
      <c r="K41" s="49">
        <f t="shared" si="27"/>
        <v>0</v>
      </c>
      <c r="L41" s="49">
        <f t="shared" si="27"/>
        <v>0</v>
      </c>
      <c r="M41" s="49">
        <f>SUM(M39:M40)</f>
        <v>0</v>
      </c>
      <c r="N41" s="49">
        <f t="shared" si="27"/>
        <v>0</v>
      </c>
      <c r="O41" s="49">
        <f t="shared" si="27"/>
        <v>0</v>
      </c>
      <c r="P41" s="64">
        <f t="shared" si="27"/>
        <v>0</v>
      </c>
      <c r="Q41" s="49">
        <f t="shared" si="19"/>
        <v>557</v>
      </c>
      <c r="R41" s="64">
        <f t="shared" si="20"/>
        <v>383</v>
      </c>
      <c r="S41" s="170">
        <f t="shared" si="11"/>
        <v>940</v>
      </c>
      <c r="T41" s="49">
        <f>SUM(T39:T40)</f>
        <v>72</v>
      </c>
      <c r="U41" s="64">
        <f t="shared" ref="U41" si="28">SUM(U39:U40)</f>
        <v>100</v>
      </c>
      <c r="V41" s="170">
        <f>SUM(T41:U41)</f>
        <v>172</v>
      </c>
    </row>
    <row r="42" spans="1:22" ht="25.5" customHeight="1" thickTop="1" thickBot="1" x14ac:dyDescent="0.25">
      <c r="A42" s="131" t="s">
        <v>604</v>
      </c>
      <c r="B42" s="161" t="s">
        <v>434</v>
      </c>
      <c r="C42" s="55"/>
      <c r="D42" s="24"/>
      <c r="E42" s="24">
        <v>2</v>
      </c>
      <c r="F42" s="24">
        <v>10</v>
      </c>
      <c r="G42" s="24">
        <v>2</v>
      </c>
      <c r="H42" s="24">
        <v>4</v>
      </c>
      <c r="I42" s="24"/>
      <c r="J42" s="24"/>
      <c r="K42" s="24"/>
      <c r="L42" s="24"/>
      <c r="M42" s="24"/>
      <c r="N42" s="24"/>
      <c r="O42" s="24"/>
      <c r="P42" s="2"/>
      <c r="Q42" s="55">
        <f t="shared" si="19"/>
        <v>4</v>
      </c>
      <c r="R42" s="2">
        <f t="shared" si="20"/>
        <v>14</v>
      </c>
      <c r="S42" s="171">
        <f t="shared" si="11"/>
        <v>18</v>
      </c>
      <c r="T42" s="55"/>
      <c r="U42" s="2"/>
      <c r="V42" s="171">
        <f t="shared" si="12"/>
        <v>0</v>
      </c>
    </row>
    <row r="43" spans="1:22" ht="25.5" customHeight="1" thickBot="1" x14ac:dyDescent="0.25">
      <c r="A43" s="132"/>
      <c r="B43" s="157" t="s">
        <v>435</v>
      </c>
      <c r="C43" s="58"/>
      <c r="D43" s="26"/>
      <c r="E43" s="26">
        <v>2</v>
      </c>
      <c r="F43" s="26">
        <v>17</v>
      </c>
      <c r="G43" s="26">
        <v>6</v>
      </c>
      <c r="H43" s="26">
        <v>17</v>
      </c>
      <c r="I43" s="26"/>
      <c r="J43" s="26">
        <v>16</v>
      </c>
      <c r="K43" s="26">
        <v>16</v>
      </c>
      <c r="L43" s="26">
        <v>16</v>
      </c>
      <c r="M43" s="26"/>
      <c r="N43" s="26"/>
      <c r="O43" s="26"/>
      <c r="P43" s="3"/>
      <c r="Q43" s="58">
        <f t="shared" si="19"/>
        <v>24</v>
      </c>
      <c r="R43" s="3">
        <f t="shared" si="20"/>
        <v>66</v>
      </c>
      <c r="S43" s="168">
        <f t="shared" si="11"/>
        <v>90</v>
      </c>
      <c r="T43" s="58">
        <v>4</v>
      </c>
      <c r="U43" s="3">
        <v>14</v>
      </c>
      <c r="V43" s="168">
        <f t="shared" si="12"/>
        <v>18</v>
      </c>
    </row>
    <row r="44" spans="1:22" ht="25.5" customHeight="1" thickBot="1" x14ac:dyDescent="0.25">
      <c r="A44" s="133"/>
      <c r="B44" s="159" t="s">
        <v>436</v>
      </c>
      <c r="C44" s="54"/>
      <c r="D44" s="23"/>
      <c r="E44" s="23"/>
      <c r="F44" s="23"/>
      <c r="G44" s="23"/>
      <c r="H44" s="23"/>
      <c r="I44" s="23">
        <v>6</v>
      </c>
      <c r="J44" s="23">
        <v>1</v>
      </c>
      <c r="K44" s="23">
        <v>22</v>
      </c>
      <c r="L44" s="23">
        <v>15</v>
      </c>
      <c r="M44" s="23"/>
      <c r="N44" s="23"/>
      <c r="O44" s="23"/>
      <c r="P44" s="1"/>
      <c r="Q44" s="54">
        <f t="shared" si="19"/>
        <v>28</v>
      </c>
      <c r="R44" s="1">
        <f t="shared" si="20"/>
        <v>16</v>
      </c>
      <c r="S44" s="169">
        <f t="shared" si="11"/>
        <v>44</v>
      </c>
      <c r="T44" s="54">
        <v>179</v>
      </c>
      <c r="U44" s="1">
        <v>97</v>
      </c>
      <c r="V44" s="169">
        <f t="shared" si="12"/>
        <v>276</v>
      </c>
    </row>
    <row r="45" spans="1:22" ht="25.5" customHeight="1" thickTop="1" thickBot="1" x14ac:dyDescent="0.25">
      <c r="A45" s="130" t="s">
        <v>634</v>
      </c>
      <c r="B45" s="160"/>
      <c r="C45" s="49">
        <f>SUM(C42:C44)</f>
        <v>0</v>
      </c>
      <c r="D45" s="49">
        <f t="shared" ref="D45:O45" si="29">SUM(D42:D44)</f>
        <v>0</v>
      </c>
      <c r="E45" s="49">
        <f t="shared" si="29"/>
        <v>4</v>
      </c>
      <c r="F45" s="49">
        <f t="shared" si="29"/>
        <v>27</v>
      </c>
      <c r="G45" s="49">
        <f t="shared" si="29"/>
        <v>8</v>
      </c>
      <c r="H45" s="49">
        <f t="shared" si="29"/>
        <v>21</v>
      </c>
      <c r="I45" s="49">
        <f t="shared" si="29"/>
        <v>6</v>
      </c>
      <c r="J45" s="49">
        <f t="shared" si="29"/>
        <v>17</v>
      </c>
      <c r="K45" s="49">
        <f t="shared" si="29"/>
        <v>38</v>
      </c>
      <c r="L45" s="49">
        <f t="shared" si="29"/>
        <v>31</v>
      </c>
      <c r="M45" s="49">
        <f t="shared" si="29"/>
        <v>0</v>
      </c>
      <c r="N45" s="49">
        <f t="shared" si="29"/>
        <v>0</v>
      </c>
      <c r="O45" s="49">
        <f t="shared" si="29"/>
        <v>0</v>
      </c>
      <c r="P45" s="64">
        <f>SUM(P42:P44)</f>
        <v>0</v>
      </c>
      <c r="Q45" s="49">
        <f t="shared" si="19"/>
        <v>56</v>
      </c>
      <c r="R45" s="64">
        <f t="shared" si="20"/>
        <v>96</v>
      </c>
      <c r="S45" s="170">
        <f t="shared" si="11"/>
        <v>152</v>
      </c>
      <c r="T45" s="49">
        <f>SUM(T42:T44)</f>
        <v>183</v>
      </c>
      <c r="U45" s="64">
        <f>SUM(U42:U44)</f>
        <v>111</v>
      </c>
      <c r="V45" s="170">
        <f t="shared" si="12"/>
        <v>294</v>
      </c>
    </row>
    <row r="46" spans="1:22" ht="25.5" customHeight="1" thickTop="1" thickBot="1" x14ac:dyDescent="0.25">
      <c r="A46" s="132" t="s">
        <v>605</v>
      </c>
      <c r="B46" s="157" t="s">
        <v>518</v>
      </c>
      <c r="C46" s="58"/>
      <c r="D46" s="26"/>
      <c r="E46" s="26">
        <v>29</v>
      </c>
      <c r="F46" s="26">
        <v>143</v>
      </c>
      <c r="G46" s="26">
        <v>32</v>
      </c>
      <c r="H46" s="26">
        <v>139</v>
      </c>
      <c r="I46" s="26">
        <v>43</v>
      </c>
      <c r="J46" s="26">
        <v>138</v>
      </c>
      <c r="K46" s="26">
        <v>51</v>
      </c>
      <c r="L46" s="26">
        <v>101</v>
      </c>
      <c r="M46" s="26"/>
      <c r="N46" s="26"/>
      <c r="O46" s="26"/>
      <c r="P46" s="3"/>
      <c r="Q46" s="58">
        <f t="shared" si="19"/>
        <v>155</v>
      </c>
      <c r="R46" s="3">
        <f t="shared" si="20"/>
        <v>521</v>
      </c>
      <c r="S46" s="168">
        <f t="shared" si="11"/>
        <v>676</v>
      </c>
      <c r="T46" s="58"/>
      <c r="U46" s="3"/>
      <c r="V46" s="168">
        <f t="shared" si="12"/>
        <v>0</v>
      </c>
    </row>
    <row r="47" spans="1:22" ht="25.5" customHeight="1" thickBot="1" x14ac:dyDescent="0.25">
      <c r="A47" s="127"/>
      <c r="B47" s="158" t="s">
        <v>519</v>
      </c>
      <c r="C47" s="52"/>
      <c r="D47" s="27"/>
      <c r="E47" s="27">
        <v>10</v>
      </c>
      <c r="F47" s="27">
        <v>44</v>
      </c>
      <c r="G47" s="27">
        <v>1</v>
      </c>
      <c r="H47" s="27">
        <v>4</v>
      </c>
      <c r="I47" s="27">
        <v>1</v>
      </c>
      <c r="J47" s="27">
        <v>4</v>
      </c>
      <c r="K47" s="27">
        <v>1</v>
      </c>
      <c r="L47" s="27">
        <v>3</v>
      </c>
      <c r="M47" s="27"/>
      <c r="N47" s="27"/>
      <c r="O47" s="27"/>
      <c r="P47" s="38"/>
      <c r="Q47" s="52">
        <f t="shared" si="19"/>
        <v>13</v>
      </c>
      <c r="R47" s="38">
        <f t="shared" si="20"/>
        <v>55</v>
      </c>
      <c r="S47" s="167">
        <f t="shared" si="11"/>
        <v>68</v>
      </c>
      <c r="T47" s="52"/>
      <c r="U47" s="38"/>
      <c r="V47" s="167">
        <f t="shared" si="12"/>
        <v>0</v>
      </c>
    </row>
    <row r="48" spans="1:22" ht="25.5" customHeight="1" thickBot="1" x14ac:dyDescent="0.25">
      <c r="A48" s="132"/>
      <c r="B48" s="157" t="s">
        <v>521</v>
      </c>
      <c r="C48" s="58"/>
      <c r="D48" s="26"/>
      <c r="E48" s="26"/>
      <c r="F48" s="26"/>
      <c r="G48" s="26"/>
      <c r="H48" s="26"/>
      <c r="I48" s="26"/>
      <c r="J48" s="26"/>
      <c r="K48" s="26">
        <v>8</v>
      </c>
      <c r="L48" s="26">
        <v>2</v>
      </c>
      <c r="M48" s="26"/>
      <c r="N48" s="26"/>
      <c r="O48" s="26"/>
      <c r="P48" s="3"/>
      <c r="Q48" s="58">
        <f t="shared" si="19"/>
        <v>8</v>
      </c>
      <c r="R48" s="3">
        <f t="shared" si="20"/>
        <v>2</v>
      </c>
      <c r="S48" s="168">
        <f t="shared" si="11"/>
        <v>10</v>
      </c>
      <c r="T48" s="58"/>
      <c r="U48" s="3"/>
      <c r="V48" s="168">
        <f t="shared" si="12"/>
        <v>0</v>
      </c>
    </row>
    <row r="49" spans="1:22" ht="25.5" customHeight="1" thickBot="1" x14ac:dyDescent="0.25">
      <c r="A49" s="127"/>
      <c r="B49" s="158" t="s">
        <v>522</v>
      </c>
      <c r="C49" s="52"/>
      <c r="D49" s="27"/>
      <c r="E49" s="27"/>
      <c r="F49" s="27"/>
      <c r="G49" s="27"/>
      <c r="H49" s="27"/>
      <c r="I49" s="27"/>
      <c r="J49" s="27"/>
      <c r="K49" s="27">
        <v>3</v>
      </c>
      <c r="L49" s="27"/>
      <c r="M49" s="27"/>
      <c r="N49" s="27"/>
      <c r="O49" s="27"/>
      <c r="P49" s="38"/>
      <c r="Q49" s="52">
        <f t="shared" si="19"/>
        <v>3</v>
      </c>
      <c r="R49" s="38">
        <f t="shared" si="20"/>
        <v>0</v>
      </c>
      <c r="S49" s="167">
        <f t="shared" ref="S49:S53" si="30">SUM(Q49:R49)</f>
        <v>3</v>
      </c>
      <c r="T49" s="52"/>
      <c r="U49" s="38"/>
      <c r="V49" s="167">
        <f t="shared" ref="V49:V53" si="31">SUM(T49:U49)</f>
        <v>0</v>
      </c>
    </row>
    <row r="50" spans="1:22" ht="25.5" customHeight="1" thickBot="1" x14ac:dyDescent="0.25">
      <c r="A50" s="132"/>
      <c r="B50" s="157" t="s">
        <v>475</v>
      </c>
      <c r="C50" s="58"/>
      <c r="D50" s="26"/>
      <c r="E50" s="26">
        <v>187</v>
      </c>
      <c r="F50" s="26">
        <v>57</v>
      </c>
      <c r="G50" s="26">
        <v>207</v>
      </c>
      <c r="H50" s="26">
        <v>63</v>
      </c>
      <c r="I50" s="26">
        <v>260</v>
      </c>
      <c r="J50" s="26">
        <v>66</v>
      </c>
      <c r="K50" s="26">
        <v>162</v>
      </c>
      <c r="L50" s="26">
        <v>54</v>
      </c>
      <c r="M50" s="26"/>
      <c r="N50" s="26"/>
      <c r="O50" s="26"/>
      <c r="P50" s="3"/>
      <c r="Q50" s="58">
        <f t="shared" si="19"/>
        <v>816</v>
      </c>
      <c r="R50" s="3">
        <f t="shared" si="20"/>
        <v>240</v>
      </c>
      <c r="S50" s="168">
        <f t="shared" si="30"/>
        <v>1056</v>
      </c>
      <c r="T50" s="58">
        <v>148</v>
      </c>
      <c r="U50" s="3">
        <v>46</v>
      </c>
      <c r="V50" s="168">
        <f t="shared" si="31"/>
        <v>194</v>
      </c>
    </row>
    <row r="51" spans="1:22" ht="25.5" customHeight="1" thickBot="1" x14ac:dyDescent="0.25">
      <c r="A51" s="140"/>
      <c r="B51" s="165" t="s">
        <v>476</v>
      </c>
      <c r="C51" s="67"/>
      <c r="D51" s="10"/>
      <c r="E51" s="10">
        <v>59</v>
      </c>
      <c r="F51" s="10">
        <v>15</v>
      </c>
      <c r="G51" s="10">
        <v>6</v>
      </c>
      <c r="H51" s="10">
        <v>5</v>
      </c>
      <c r="I51" s="10">
        <v>4</v>
      </c>
      <c r="J51" s="10">
        <v>6</v>
      </c>
      <c r="K51" s="10"/>
      <c r="L51" s="10"/>
      <c r="M51" s="10"/>
      <c r="N51" s="10"/>
      <c r="O51" s="10"/>
      <c r="P51" s="42"/>
      <c r="Q51" s="67">
        <f t="shared" ref="Q51:Q52" si="32">SUM(C51+E51+G51+I51+K51+M51+O51)</f>
        <v>69</v>
      </c>
      <c r="R51" s="42">
        <f t="shared" ref="R51:R52" si="33">SUM(D51+F51+H51+J51+L51+N51+P51)</f>
        <v>26</v>
      </c>
      <c r="S51" s="174">
        <f t="shared" ref="S51:S52" si="34">SUM(Q51:R51)</f>
        <v>95</v>
      </c>
      <c r="T51" s="67"/>
      <c r="U51" s="42"/>
      <c r="V51" s="174">
        <f t="shared" ref="V51:V52" si="35">SUM(T51:U51)</f>
        <v>0</v>
      </c>
    </row>
    <row r="52" spans="1:22" ht="25.5" customHeight="1" thickTop="1" thickBot="1" x14ac:dyDescent="0.25">
      <c r="A52" s="130" t="s">
        <v>652</v>
      </c>
      <c r="B52" s="160"/>
      <c r="C52" s="49">
        <f>SUM(C46:C51)</f>
        <v>0</v>
      </c>
      <c r="D52" s="49">
        <f t="shared" ref="D52:P52" si="36">SUM(D46:D51)</f>
        <v>0</v>
      </c>
      <c r="E52" s="49">
        <f t="shared" si="36"/>
        <v>285</v>
      </c>
      <c r="F52" s="49">
        <f t="shared" si="36"/>
        <v>259</v>
      </c>
      <c r="G52" s="49">
        <f t="shared" si="36"/>
        <v>246</v>
      </c>
      <c r="H52" s="49">
        <f t="shared" si="36"/>
        <v>211</v>
      </c>
      <c r="I52" s="49">
        <f t="shared" si="36"/>
        <v>308</v>
      </c>
      <c r="J52" s="49">
        <f t="shared" si="36"/>
        <v>214</v>
      </c>
      <c r="K52" s="49">
        <f t="shared" si="36"/>
        <v>225</v>
      </c>
      <c r="L52" s="49">
        <f>SUM(L46:L51)</f>
        <v>160</v>
      </c>
      <c r="M52" s="49">
        <f t="shared" si="36"/>
        <v>0</v>
      </c>
      <c r="N52" s="49">
        <f t="shared" si="36"/>
        <v>0</v>
      </c>
      <c r="O52" s="49">
        <f t="shared" si="36"/>
        <v>0</v>
      </c>
      <c r="P52" s="64">
        <f t="shared" si="36"/>
        <v>0</v>
      </c>
      <c r="Q52" s="49">
        <f t="shared" si="32"/>
        <v>1064</v>
      </c>
      <c r="R52" s="64">
        <f t="shared" si="33"/>
        <v>844</v>
      </c>
      <c r="S52" s="170">
        <f t="shared" si="34"/>
        <v>1908</v>
      </c>
      <c r="T52" s="49">
        <f>SUM(T46:T51)</f>
        <v>148</v>
      </c>
      <c r="U52" s="64">
        <f>SUM(U46:U51)</f>
        <v>46</v>
      </c>
      <c r="V52" s="170">
        <f t="shared" si="35"/>
        <v>194</v>
      </c>
    </row>
    <row r="53" spans="1:22" ht="36" thickTop="1" thickBot="1" x14ac:dyDescent="0.25">
      <c r="A53" s="222" t="s">
        <v>117</v>
      </c>
      <c r="B53" s="223"/>
      <c r="C53" s="222">
        <f>SUM(C12+C17+C19+C21+C28+C35+C38+C41+C45+C52)</f>
        <v>9</v>
      </c>
      <c r="D53" s="224">
        <f t="shared" ref="D53:P53" si="37">SUM(D12+D17+D19+D21+D28+D35+D38+D41+D45+D52)</f>
        <v>51</v>
      </c>
      <c r="E53" s="224">
        <f t="shared" si="37"/>
        <v>1451</v>
      </c>
      <c r="F53" s="224">
        <f t="shared" si="37"/>
        <v>1350</v>
      </c>
      <c r="G53" s="224">
        <f t="shared" si="37"/>
        <v>1245</v>
      </c>
      <c r="H53" s="224">
        <f t="shared" si="37"/>
        <v>1325</v>
      </c>
      <c r="I53" s="224">
        <f t="shared" si="37"/>
        <v>1350</v>
      </c>
      <c r="J53" s="224">
        <f t="shared" si="37"/>
        <v>1395</v>
      </c>
      <c r="K53" s="224">
        <f t="shared" si="37"/>
        <v>1167</v>
      </c>
      <c r="L53" s="224">
        <f t="shared" si="37"/>
        <v>1017</v>
      </c>
      <c r="M53" s="224">
        <f t="shared" si="37"/>
        <v>57</v>
      </c>
      <c r="N53" s="224">
        <f t="shared" si="37"/>
        <v>56</v>
      </c>
      <c r="O53" s="224">
        <f t="shared" si="37"/>
        <v>0</v>
      </c>
      <c r="P53" s="225">
        <f t="shared" si="37"/>
        <v>0</v>
      </c>
      <c r="Q53" s="224">
        <f t="shared" ref="Q53" si="38">SUM(C53+E53+G53+I53+K53+M53+O53)</f>
        <v>5279</v>
      </c>
      <c r="R53" s="224">
        <f t="shared" ref="R53" si="39">SUM(D53+F53+H53+J53+L53+N53+P53)</f>
        <v>5194</v>
      </c>
      <c r="S53" s="225">
        <f t="shared" si="30"/>
        <v>10473</v>
      </c>
      <c r="T53" s="224">
        <f>SUM(T12+T17+T19+T21+T28+T35+T38+T41+T45+T52)</f>
        <v>1215</v>
      </c>
      <c r="U53" s="224">
        <f>SUM(U12+U17+U19+U21+U28+U35+U38+U41+U45+U52)</f>
        <v>1009</v>
      </c>
      <c r="V53" s="224">
        <f t="shared" si="31"/>
        <v>2224</v>
      </c>
    </row>
    <row r="54" spans="1:22" ht="21.75" thickTop="1" x14ac:dyDescent="0.2">
      <c r="A54" s="6"/>
      <c r="B54" s="6"/>
      <c r="C54" s="6"/>
      <c r="D54" s="6"/>
      <c r="E54" s="6"/>
      <c r="F54" s="6"/>
      <c r="I54" s="14"/>
      <c r="J54" s="14"/>
      <c r="K54" s="14"/>
    </row>
    <row r="55" spans="1:22" ht="21" x14ac:dyDescent="0.2">
      <c r="A55" s="14"/>
      <c r="I55" s="14"/>
      <c r="J55" s="14"/>
      <c r="K55" s="14"/>
    </row>
  </sheetData>
  <mergeCells count="12">
    <mergeCell ref="A2:D2"/>
    <mergeCell ref="T6:V6"/>
    <mergeCell ref="B6:B7"/>
    <mergeCell ref="A6:A7"/>
    <mergeCell ref="C6:D6"/>
    <mergeCell ref="E6:F6"/>
    <mergeCell ref="G6:H6"/>
    <mergeCell ref="I6:J6"/>
    <mergeCell ref="K6:L6"/>
    <mergeCell ref="M6:N6"/>
    <mergeCell ref="O6:P6"/>
    <mergeCell ref="Q6:S6"/>
  </mergeCells>
  <printOptions horizontalCentered="1" verticalCentered="1"/>
  <pageMargins left="0" right="0" top="0" bottom="0" header="0" footer="0"/>
  <pageSetup paperSize="9" scale="41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  <pageSetUpPr fitToPage="1"/>
  </sheetPr>
  <dimension ref="A1:AA107"/>
  <sheetViews>
    <sheetView rightToLeft="1" tabSelected="1" topLeftCell="A88" zoomScale="60" zoomScaleNormal="60" workbookViewId="0">
      <selection activeCell="A2" sqref="A2:W104"/>
    </sheetView>
  </sheetViews>
  <sheetFormatPr defaultColWidth="9.25" defaultRowHeight="20.25" x14ac:dyDescent="0.2"/>
  <cols>
    <col min="1" max="1" width="35.875" style="17" customWidth="1"/>
    <col min="2" max="2" width="32.75" style="17" customWidth="1"/>
    <col min="3" max="3" width="39.625" style="17" customWidth="1"/>
    <col min="4" max="17" width="7.875" style="17" customWidth="1"/>
    <col min="18" max="20" width="11.25" style="17" customWidth="1"/>
    <col min="21" max="23" width="14" style="17" customWidth="1"/>
    <col min="24" max="25" width="7.25" style="17" customWidth="1"/>
    <col min="26" max="16384" width="9.25" style="17"/>
  </cols>
  <sheetData>
    <row r="1" spans="1:27" ht="20.25" customHeight="1" x14ac:dyDescent="0.2"/>
    <row r="2" spans="1:27" s="247" customFormat="1" ht="49.5" customHeight="1" x14ac:dyDescent="0.2">
      <c r="B2" s="383" t="s">
        <v>17</v>
      </c>
      <c r="C2" s="383"/>
      <c r="D2" s="248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</row>
    <row r="3" spans="1:27" s="247" customFormat="1" ht="49.5" customHeight="1" x14ac:dyDescent="0.2"/>
    <row r="4" spans="1:27" s="247" customFormat="1" ht="49.5" customHeight="1" x14ac:dyDescent="0.2"/>
    <row r="5" spans="1:27" s="247" customFormat="1" ht="49.5" customHeight="1" thickBot="1" x14ac:dyDescent="0.25"/>
    <row r="6" spans="1:27" s="247" customFormat="1" ht="49.5" customHeight="1" thickTop="1" thickBot="1" x14ac:dyDescent="0.25">
      <c r="A6" s="463" t="s">
        <v>1</v>
      </c>
      <c r="B6" s="463" t="s">
        <v>16</v>
      </c>
      <c r="C6" s="463" t="s">
        <v>8</v>
      </c>
      <c r="D6" s="463" t="s">
        <v>798</v>
      </c>
      <c r="E6" s="463"/>
      <c r="F6" s="463" t="s">
        <v>799</v>
      </c>
      <c r="G6" s="463"/>
      <c r="H6" s="463" t="s">
        <v>2</v>
      </c>
      <c r="I6" s="463"/>
      <c r="J6" s="463" t="s">
        <v>800</v>
      </c>
      <c r="K6" s="463"/>
      <c r="L6" s="463" t="s">
        <v>801</v>
      </c>
      <c r="M6" s="463"/>
      <c r="N6" s="463" t="s">
        <v>802</v>
      </c>
      <c r="O6" s="463"/>
      <c r="P6" s="463" t="s">
        <v>3</v>
      </c>
      <c r="Q6" s="463"/>
      <c r="R6" s="463" t="s">
        <v>12</v>
      </c>
      <c r="S6" s="463"/>
      <c r="T6" s="463"/>
      <c r="U6" s="463" t="s">
        <v>19</v>
      </c>
      <c r="V6" s="463"/>
      <c r="W6" s="463"/>
    </row>
    <row r="7" spans="1:27" s="247" customFormat="1" ht="49.5" customHeight="1" thickTop="1" thickBot="1" x14ac:dyDescent="0.25">
      <c r="A7" s="463"/>
      <c r="B7" s="463"/>
      <c r="C7" s="463"/>
      <c r="D7" s="250" t="s">
        <v>7</v>
      </c>
      <c r="E7" s="250" t="s">
        <v>5</v>
      </c>
      <c r="F7" s="250" t="s">
        <v>7</v>
      </c>
      <c r="G7" s="250" t="s">
        <v>5</v>
      </c>
      <c r="H7" s="250" t="s">
        <v>7</v>
      </c>
      <c r="I7" s="250" t="s">
        <v>5</v>
      </c>
      <c r="J7" s="250" t="s">
        <v>7</v>
      </c>
      <c r="K7" s="250" t="s">
        <v>5</v>
      </c>
      <c r="L7" s="250" t="s">
        <v>7</v>
      </c>
      <c r="M7" s="250" t="s">
        <v>5</v>
      </c>
      <c r="N7" s="250" t="s">
        <v>7</v>
      </c>
      <c r="O7" s="250" t="s">
        <v>5</v>
      </c>
      <c r="P7" s="250" t="s">
        <v>7</v>
      </c>
      <c r="Q7" s="250" t="s">
        <v>5</v>
      </c>
      <c r="R7" s="250" t="s">
        <v>7</v>
      </c>
      <c r="S7" s="250" t="s">
        <v>5</v>
      </c>
      <c r="T7" s="251" t="s">
        <v>13</v>
      </c>
      <c r="U7" s="250" t="s">
        <v>7</v>
      </c>
      <c r="V7" s="250" t="s">
        <v>5</v>
      </c>
      <c r="W7" s="251" t="s">
        <v>13</v>
      </c>
    </row>
    <row r="8" spans="1:27" ht="24.75" customHeight="1" thickTop="1" thickBot="1" x14ac:dyDescent="0.25">
      <c r="A8" s="185" t="s">
        <v>566</v>
      </c>
      <c r="B8" s="186" t="s">
        <v>62</v>
      </c>
      <c r="C8" s="197" t="s">
        <v>73</v>
      </c>
      <c r="D8" s="191"/>
      <c r="E8" s="179"/>
      <c r="F8" s="179"/>
      <c r="G8" s="179"/>
      <c r="H8" s="179"/>
      <c r="I8" s="179"/>
      <c r="J8" s="179"/>
      <c r="K8" s="179"/>
      <c r="L8" s="179">
        <v>1</v>
      </c>
      <c r="M8" s="179"/>
      <c r="N8" s="179"/>
      <c r="O8" s="179"/>
      <c r="P8" s="179"/>
      <c r="Q8" s="204"/>
      <c r="R8" s="178">
        <f>SUM(D8+F8+H8+J8+L8+N8+P8)</f>
        <v>1</v>
      </c>
      <c r="S8" s="204">
        <f>SUM(E8+G8+I8+K8+M8+O8+Q8)</f>
        <v>0</v>
      </c>
      <c r="T8" s="206">
        <f>SUM(R8:S8)</f>
        <v>1</v>
      </c>
      <c r="U8" s="191"/>
      <c r="V8" s="204"/>
      <c r="W8" s="206">
        <f>SUM(U8:V8)</f>
        <v>0</v>
      </c>
    </row>
    <row r="9" spans="1:27" ht="24.75" customHeight="1" thickTop="1" thickBot="1" x14ac:dyDescent="0.25">
      <c r="A9" s="187" t="s">
        <v>631</v>
      </c>
      <c r="B9" s="213"/>
      <c r="C9" s="214"/>
      <c r="D9" s="192">
        <f>SUM(D8)</f>
        <v>0</v>
      </c>
      <c r="E9" s="177">
        <f t="shared" ref="E9:Q9" si="0">SUM(E8)</f>
        <v>0</v>
      </c>
      <c r="F9" s="177">
        <f t="shared" si="0"/>
        <v>0</v>
      </c>
      <c r="G9" s="177">
        <f t="shared" si="0"/>
        <v>0</v>
      </c>
      <c r="H9" s="177">
        <f t="shared" si="0"/>
        <v>0</v>
      </c>
      <c r="I9" s="177">
        <f t="shared" si="0"/>
        <v>0</v>
      </c>
      <c r="J9" s="177">
        <f t="shared" si="0"/>
        <v>0</v>
      </c>
      <c r="K9" s="177">
        <f t="shared" si="0"/>
        <v>0</v>
      </c>
      <c r="L9" s="177">
        <f t="shared" si="0"/>
        <v>1</v>
      </c>
      <c r="M9" s="177">
        <f t="shared" si="0"/>
        <v>0</v>
      </c>
      <c r="N9" s="177">
        <f t="shared" si="0"/>
        <v>0</v>
      </c>
      <c r="O9" s="177">
        <f t="shared" si="0"/>
        <v>0</v>
      </c>
      <c r="P9" s="177">
        <f t="shared" si="0"/>
        <v>0</v>
      </c>
      <c r="Q9" s="205">
        <f t="shared" si="0"/>
        <v>0</v>
      </c>
      <c r="R9" s="177">
        <f t="shared" ref="R9:R72" si="1">SUM(D9+F9+H9+J9+L9+N9+P9)</f>
        <v>1</v>
      </c>
      <c r="S9" s="205">
        <f t="shared" ref="S9:S72" si="2">SUM(E9+G9+I9+K9+M9+O9+Q9)</f>
        <v>0</v>
      </c>
      <c r="T9" s="207">
        <f t="shared" ref="T9:T72" si="3">SUM(R9:S9)</f>
        <v>1</v>
      </c>
      <c r="U9" s="192">
        <f>SUM(U8)</f>
        <v>0</v>
      </c>
      <c r="V9" s="205">
        <f>SUM(V8)</f>
        <v>0</v>
      </c>
      <c r="W9" s="207">
        <f t="shared" ref="W9:W72" si="4">SUM(U9:V9)</f>
        <v>0</v>
      </c>
    </row>
    <row r="10" spans="1:27" ht="24.75" customHeight="1" thickTop="1" thickBot="1" x14ac:dyDescent="0.25">
      <c r="A10" s="176" t="s">
        <v>688</v>
      </c>
      <c r="B10" s="152" t="s">
        <v>74</v>
      </c>
      <c r="C10" s="198" t="s">
        <v>75</v>
      </c>
      <c r="D10" s="193"/>
      <c r="E10" s="26"/>
      <c r="F10" s="26">
        <v>1</v>
      </c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3"/>
      <c r="R10" s="180">
        <f t="shared" si="1"/>
        <v>1</v>
      </c>
      <c r="S10" s="3">
        <f t="shared" si="2"/>
        <v>0</v>
      </c>
      <c r="T10" s="208">
        <f t="shared" si="3"/>
        <v>1</v>
      </c>
      <c r="U10" s="193"/>
      <c r="V10" s="3"/>
      <c r="W10" s="208">
        <f t="shared" si="4"/>
        <v>0</v>
      </c>
    </row>
    <row r="11" spans="1:27" ht="24.75" customHeight="1" thickBot="1" x14ac:dyDescent="0.25">
      <c r="A11" s="175"/>
      <c r="B11" s="153"/>
      <c r="C11" s="199" t="s">
        <v>76</v>
      </c>
      <c r="D11" s="39"/>
      <c r="E11" s="27"/>
      <c r="F11" s="27"/>
      <c r="G11" s="27">
        <v>1</v>
      </c>
      <c r="H11" s="27"/>
      <c r="I11" s="27"/>
      <c r="J11" s="27"/>
      <c r="K11" s="27"/>
      <c r="L11" s="27"/>
      <c r="M11" s="27"/>
      <c r="N11" s="27"/>
      <c r="O11" s="27"/>
      <c r="P11" s="27"/>
      <c r="Q11" s="38"/>
      <c r="R11" s="181">
        <f t="shared" si="1"/>
        <v>0</v>
      </c>
      <c r="S11" s="38">
        <f t="shared" si="2"/>
        <v>1</v>
      </c>
      <c r="T11" s="209">
        <f t="shared" si="3"/>
        <v>1</v>
      </c>
      <c r="U11" s="39"/>
      <c r="V11" s="38"/>
      <c r="W11" s="209">
        <f t="shared" si="4"/>
        <v>0</v>
      </c>
    </row>
    <row r="12" spans="1:27" ht="24.75" customHeight="1" thickBot="1" x14ac:dyDescent="0.25">
      <c r="A12" s="188"/>
      <c r="B12" s="156"/>
      <c r="C12" s="200" t="s">
        <v>77</v>
      </c>
      <c r="D12" s="194"/>
      <c r="E12" s="21"/>
      <c r="F12" s="21"/>
      <c r="G12" s="21"/>
      <c r="H12" s="21"/>
      <c r="I12" s="21"/>
      <c r="J12" s="21"/>
      <c r="K12" s="21">
        <v>1</v>
      </c>
      <c r="L12" s="21"/>
      <c r="M12" s="21"/>
      <c r="N12" s="21"/>
      <c r="O12" s="21"/>
      <c r="P12" s="21"/>
      <c r="Q12" s="69"/>
      <c r="R12" s="182">
        <f t="shared" si="1"/>
        <v>0</v>
      </c>
      <c r="S12" s="69">
        <f t="shared" si="2"/>
        <v>1</v>
      </c>
      <c r="T12" s="210">
        <f t="shared" si="3"/>
        <v>1</v>
      </c>
      <c r="U12" s="194"/>
      <c r="V12" s="69"/>
      <c r="W12" s="210">
        <f t="shared" si="4"/>
        <v>0</v>
      </c>
    </row>
    <row r="13" spans="1:27" ht="24.75" customHeight="1" thickTop="1" thickBot="1" x14ac:dyDescent="0.25">
      <c r="A13" s="187" t="s">
        <v>690</v>
      </c>
      <c r="B13" s="213"/>
      <c r="C13" s="214"/>
      <c r="D13" s="192">
        <f>SUM(D10:D12)</f>
        <v>0</v>
      </c>
      <c r="E13" s="177">
        <f t="shared" ref="E13:Q13" si="5">SUM(E10:E12)</f>
        <v>0</v>
      </c>
      <c r="F13" s="177">
        <f t="shared" si="5"/>
        <v>1</v>
      </c>
      <c r="G13" s="177">
        <f t="shared" si="5"/>
        <v>1</v>
      </c>
      <c r="H13" s="177">
        <f t="shared" si="5"/>
        <v>0</v>
      </c>
      <c r="I13" s="177">
        <f t="shared" si="5"/>
        <v>0</v>
      </c>
      <c r="J13" s="177">
        <f t="shared" si="5"/>
        <v>0</v>
      </c>
      <c r="K13" s="177">
        <f t="shared" si="5"/>
        <v>1</v>
      </c>
      <c r="L13" s="177">
        <f t="shared" si="5"/>
        <v>0</v>
      </c>
      <c r="M13" s="177">
        <f t="shared" si="5"/>
        <v>0</v>
      </c>
      <c r="N13" s="177">
        <f t="shared" si="5"/>
        <v>0</v>
      </c>
      <c r="O13" s="177">
        <f t="shared" si="5"/>
        <v>0</v>
      </c>
      <c r="P13" s="177">
        <f t="shared" si="5"/>
        <v>0</v>
      </c>
      <c r="Q13" s="205">
        <f t="shared" si="5"/>
        <v>0</v>
      </c>
      <c r="R13" s="177">
        <f t="shared" si="1"/>
        <v>1</v>
      </c>
      <c r="S13" s="205">
        <f t="shared" si="2"/>
        <v>2</v>
      </c>
      <c r="T13" s="207">
        <f t="shared" si="3"/>
        <v>3</v>
      </c>
      <c r="U13" s="192">
        <f t="shared" ref="U13" si="6">SUM(U10:U12)</f>
        <v>0</v>
      </c>
      <c r="V13" s="205">
        <f>SUM(V10:V12)</f>
        <v>0</v>
      </c>
      <c r="W13" s="207">
        <f t="shared" si="4"/>
        <v>0</v>
      </c>
    </row>
    <row r="14" spans="1:27" ht="24.75" customHeight="1" thickTop="1" thickBot="1" x14ac:dyDescent="0.25">
      <c r="A14" s="188" t="s">
        <v>583</v>
      </c>
      <c r="B14" s="156"/>
      <c r="C14" s="200" t="s">
        <v>78</v>
      </c>
      <c r="D14" s="194"/>
      <c r="E14" s="21"/>
      <c r="F14" s="21"/>
      <c r="G14" s="21"/>
      <c r="H14" s="21"/>
      <c r="I14" s="21"/>
      <c r="J14" s="21"/>
      <c r="K14" s="21">
        <v>1</v>
      </c>
      <c r="L14" s="21"/>
      <c r="M14" s="21"/>
      <c r="N14" s="21"/>
      <c r="O14" s="21"/>
      <c r="P14" s="21"/>
      <c r="Q14" s="69"/>
      <c r="R14" s="182">
        <f t="shared" si="1"/>
        <v>0</v>
      </c>
      <c r="S14" s="69">
        <f t="shared" si="2"/>
        <v>1</v>
      </c>
      <c r="T14" s="210">
        <f t="shared" si="3"/>
        <v>1</v>
      </c>
      <c r="U14" s="194"/>
      <c r="V14" s="69"/>
      <c r="W14" s="210">
        <f t="shared" si="4"/>
        <v>0</v>
      </c>
    </row>
    <row r="15" spans="1:27" ht="24.75" customHeight="1" thickTop="1" thickBot="1" x14ac:dyDescent="0.25">
      <c r="A15" s="187" t="s">
        <v>633</v>
      </c>
      <c r="B15" s="213"/>
      <c r="C15" s="214"/>
      <c r="D15" s="192">
        <f>SUM(D14)</f>
        <v>0</v>
      </c>
      <c r="E15" s="177">
        <f t="shared" ref="E15:Q15" si="7">SUM(E14)</f>
        <v>0</v>
      </c>
      <c r="F15" s="177">
        <f t="shared" si="7"/>
        <v>0</v>
      </c>
      <c r="G15" s="177">
        <f t="shared" si="7"/>
        <v>0</v>
      </c>
      <c r="H15" s="177">
        <f t="shared" si="7"/>
        <v>0</v>
      </c>
      <c r="I15" s="177">
        <f t="shared" si="7"/>
        <v>0</v>
      </c>
      <c r="J15" s="177">
        <f t="shared" si="7"/>
        <v>0</v>
      </c>
      <c r="K15" s="177">
        <f t="shared" si="7"/>
        <v>1</v>
      </c>
      <c r="L15" s="177">
        <f t="shared" si="7"/>
        <v>0</v>
      </c>
      <c r="M15" s="177">
        <f t="shared" si="7"/>
        <v>0</v>
      </c>
      <c r="N15" s="177">
        <f t="shared" si="7"/>
        <v>0</v>
      </c>
      <c r="O15" s="177">
        <f t="shared" si="7"/>
        <v>0</v>
      </c>
      <c r="P15" s="177">
        <f t="shared" si="7"/>
        <v>0</v>
      </c>
      <c r="Q15" s="205">
        <f t="shared" si="7"/>
        <v>0</v>
      </c>
      <c r="R15" s="177">
        <f t="shared" si="1"/>
        <v>0</v>
      </c>
      <c r="S15" s="205">
        <f t="shared" si="2"/>
        <v>1</v>
      </c>
      <c r="T15" s="207">
        <f t="shared" si="3"/>
        <v>1</v>
      </c>
      <c r="U15" s="192">
        <f>SUM(U14)</f>
        <v>0</v>
      </c>
      <c r="V15" s="205">
        <f>SUM(V14)</f>
        <v>0</v>
      </c>
      <c r="W15" s="207">
        <f t="shared" si="4"/>
        <v>0</v>
      </c>
    </row>
    <row r="16" spans="1:27" ht="24.75" customHeight="1" thickTop="1" thickBot="1" x14ac:dyDescent="0.25">
      <c r="A16" s="176" t="s">
        <v>691</v>
      </c>
      <c r="B16" s="152" t="s">
        <v>79</v>
      </c>
      <c r="C16" s="198" t="s">
        <v>80</v>
      </c>
      <c r="D16" s="193"/>
      <c r="E16" s="26"/>
      <c r="F16" s="26"/>
      <c r="G16" s="26">
        <v>1</v>
      </c>
      <c r="H16" s="26"/>
      <c r="I16" s="26"/>
      <c r="J16" s="26"/>
      <c r="K16" s="26"/>
      <c r="L16" s="26"/>
      <c r="M16" s="26"/>
      <c r="N16" s="26"/>
      <c r="O16" s="26"/>
      <c r="P16" s="26"/>
      <c r="Q16" s="3"/>
      <c r="R16" s="180">
        <f t="shared" si="1"/>
        <v>0</v>
      </c>
      <c r="S16" s="3">
        <f t="shared" si="2"/>
        <v>1</v>
      </c>
      <c r="T16" s="208">
        <f t="shared" si="3"/>
        <v>1</v>
      </c>
      <c r="U16" s="193"/>
      <c r="V16" s="3"/>
      <c r="W16" s="208">
        <f t="shared" si="4"/>
        <v>0</v>
      </c>
    </row>
    <row r="17" spans="1:23" ht="24.75" customHeight="1" thickBot="1" x14ac:dyDescent="0.25">
      <c r="A17" s="175"/>
      <c r="B17" s="459" t="s">
        <v>31</v>
      </c>
      <c r="C17" s="199" t="s">
        <v>81</v>
      </c>
      <c r="D17" s="39"/>
      <c r="E17" s="27"/>
      <c r="F17" s="27">
        <v>1</v>
      </c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38"/>
      <c r="R17" s="181">
        <f t="shared" si="1"/>
        <v>1</v>
      </c>
      <c r="S17" s="38">
        <f t="shared" si="2"/>
        <v>0</v>
      </c>
      <c r="T17" s="209">
        <f t="shared" si="3"/>
        <v>1</v>
      </c>
      <c r="U17" s="39"/>
      <c r="V17" s="38"/>
      <c r="W17" s="209">
        <f t="shared" si="4"/>
        <v>0</v>
      </c>
    </row>
    <row r="18" spans="1:23" ht="24.75" customHeight="1" thickBot="1" x14ac:dyDescent="0.25">
      <c r="A18" s="176"/>
      <c r="B18" s="457"/>
      <c r="C18" s="198" t="s">
        <v>78</v>
      </c>
      <c r="D18" s="193"/>
      <c r="E18" s="26"/>
      <c r="F18" s="26"/>
      <c r="G18" s="26"/>
      <c r="H18" s="26"/>
      <c r="I18" s="26"/>
      <c r="J18" s="26"/>
      <c r="K18" s="26">
        <v>1</v>
      </c>
      <c r="L18" s="26"/>
      <c r="M18" s="26"/>
      <c r="N18" s="26"/>
      <c r="O18" s="26"/>
      <c r="P18" s="26"/>
      <c r="Q18" s="3"/>
      <c r="R18" s="180">
        <f t="shared" si="1"/>
        <v>0</v>
      </c>
      <c r="S18" s="3">
        <f t="shared" si="2"/>
        <v>1</v>
      </c>
      <c r="T18" s="208">
        <f t="shared" si="3"/>
        <v>1</v>
      </c>
      <c r="U18" s="193"/>
      <c r="V18" s="3"/>
      <c r="W18" s="208">
        <f t="shared" si="4"/>
        <v>0</v>
      </c>
    </row>
    <row r="19" spans="1:23" ht="24.75" customHeight="1" thickBot="1" x14ac:dyDescent="0.25">
      <c r="A19" s="175"/>
      <c r="B19" s="458"/>
      <c r="C19" s="199" t="s">
        <v>80</v>
      </c>
      <c r="D19" s="39"/>
      <c r="E19" s="27"/>
      <c r="F19" s="27"/>
      <c r="G19" s="27"/>
      <c r="H19" s="27">
        <v>1</v>
      </c>
      <c r="I19" s="27"/>
      <c r="J19" s="27"/>
      <c r="K19" s="27"/>
      <c r="L19" s="27">
        <v>1</v>
      </c>
      <c r="M19" s="27"/>
      <c r="N19" s="27"/>
      <c r="O19" s="27"/>
      <c r="P19" s="27"/>
      <c r="Q19" s="38"/>
      <c r="R19" s="181">
        <f t="shared" si="1"/>
        <v>2</v>
      </c>
      <c r="S19" s="38">
        <f t="shared" si="2"/>
        <v>0</v>
      </c>
      <c r="T19" s="209">
        <f t="shared" si="3"/>
        <v>2</v>
      </c>
      <c r="U19" s="39"/>
      <c r="V19" s="38"/>
      <c r="W19" s="209">
        <f t="shared" si="4"/>
        <v>0</v>
      </c>
    </row>
    <row r="20" spans="1:23" ht="24.75" customHeight="1" thickBot="1" x14ac:dyDescent="0.25">
      <c r="A20" s="176"/>
      <c r="B20" s="460" t="s">
        <v>35</v>
      </c>
      <c r="C20" s="198" t="s">
        <v>82</v>
      </c>
      <c r="D20" s="193"/>
      <c r="E20" s="26"/>
      <c r="F20" s="26"/>
      <c r="G20" s="26">
        <v>1</v>
      </c>
      <c r="H20" s="26"/>
      <c r="I20" s="26"/>
      <c r="J20" s="26"/>
      <c r="K20" s="26"/>
      <c r="L20" s="26"/>
      <c r="M20" s="26"/>
      <c r="N20" s="26"/>
      <c r="O20" s="26"/>
      <c r="P20" s="26"/>
      <c r="Q20" s="3"/>
      <c r="R20" s="180">
        <f t="shared" si="1"/>
        <v>0</v>
      </c>
      <c r="S20" s="3">
        <f t="shared" si="2"/>
        <v>1</v>
      </c>
      <c r="T20" s="208">
        <f t="shared" si="3"/>
        <v>1</v>
      </c>
      <c r="U20" s="193"/>
      <c r="V20" s="3"/>
      <c r="W20" s="208">
        <f t="shared" si="4"/>
        <v>0</v>
      </c>
    </row>
    <row r="21" spans="1:23" ht="24.75" customHeight="1" thickBot="1" x14ac:dyDescent="0.25">
      <c r="A21" s="175"/>
      <c r="B21" s="462"/>
      <c r="C21" s="199" t="s">
        <v>83</v>
      </c>
      <c r="D21" s="39"/>
      <c r="E21" s="27"/>
      <c r="F21" s="27"/>
      <c r="G21" s="27"/>
      <c r="H21" s="27">
        <v>1</v>
      </c>
      <c r="I21" s="27"/>
      <c r="J21" s="27"/>
      <c r="K21" s="27"/>
      <c r="L21" s="27"/>
      <c r="M21" s="27"/>
      <c r="N21" s="27"/>
      <c r="O21" s="27"/>
      <c r="P21" s="27"/>
      <c r="Q21" s="38"/>
      <c r="R21" s="181">
        <f t="shared" si="1"/>
        <v>1</v>
      </c>
      <c r="S21" s="38">
        <f t="shared" si="2"/>
        <v>0</v>
      </c>
      <c r="T21" s="209">
        <f t="shared" si="3"/>
        <v>1</v>
      </c>
      <c r="U21" s="39"/>
      <c r="V21" s="38"/>
      <c r="W21" s="209">
        <f t="shared" si="4"/>
        <v>0</v>
      </c>
    </row>
    <row r="22" spans="1:23" ht="24.75" customHeight="1" thickBot="1" x14ac:dyDescent="0.25">
      <c r="A22" s="176"/>
      <c r="B22" s="461"/>
      <c r="C22" s="198" t="s">
        <v>81</v>
      </c>
      <c r="D22" s="193"/>
      <c r="E22" s="26"/>
      <c r="F22" s="26"/>
      <c r="G22" s="26"/>
      <c r="H22" s="26">
        <v>1</v>
      </c>
      <c r="I22" s="26"/>
      <c r="J22" s="26"/>
      <c r="K22" s="26"/>
      <c r="L22" s="26"/>
      <c r="M22" s="26"/>
      <c r="N22" s="26"/>
      <c r="O22" s="26"/>
      <c r="P22" s="26"/>
      <c r="Q22" s="3"/>
      <c r="R22" s="180">
        <f t="shared" si="1"/>
        <v>1</v>
      </c>
      <c r="S22" s="3">
        <f t="shared" si="2"/>
        <v>0</v>
      </c>
      <c r="T22" s="208">
        <f t="shared" si="3"/>
        <v>1</v>
      </c>
      <c r="U22" s="193"/>
      <c r="V22" s="3"/>
      <c r="W22" s="208">
        <f t="shared" si="4"/>
        <v>0</v>
      </c>
    </row>
    <row r="23" spans="1:23" ht="24.75" customHeight="1" thickBot="1" x14ac:dyDescent="0.25">
      <c r="A23" s="175"/>
      <c r="B23" s="459" t="s">
        <v>51</v>
      </c>
      <c r="C23" s="199" t="s">
        <v>78</v>
      </c>
      <c r="D23" s="39"/>
      <c r="E23" s="27"/>
      <c r="F23" s="27">
        <v>1</v>
      </c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38"/>
      <c r="R23" s="181">
        <f t="shared" si="1"/>
        <v>1</v>
      </c>
      <c r="S23" s="38">
        <f t="shared" si="2"/>
        <v>0</v>
      </c>
      <c r="T23" s="209">
        <f t="shared" si="3"/>
        <v>1</v>
      </c>
      <c r="U23" s="39"/>
      <c r="V23" s="38"/>
      <c r="W23" s="209">
        <f t="shared" si="4"/>
        <v>0</v>
      </c>
    </row>
    <row r="24" spans="1:23" ht="24.75" customHeight="1" thickBot="1" x14ac:dyDescent="0.25">
      <c r="A24" s="176"/>
      <c r="B24" s="457"/>
      <c r="C24" s="198" t="s">
        <v>81</v>
      </c>
      <c r="D24" s="193"/>
      <c r="E24" s="26"/>
      <c r="F24" s="26"/>
      <c r="G24" s="26"/>
      <c r="H24" s="26">
        <v>1</v>
      </c>
      <c r="I24" s="26"/>
      <c r="J24" s="26"/>
      <c r="K24" s="26"/>
      <c r="L24" s="26"/>
      <c r="M24" s="26"/>
      <c r="N24" s="26"/>
      <c r="O24" s="26"/>
      <c r="P24" s="26"/>
      <c r="Q24" s="3"/>
      <c r="R24" s="180">
        <f t="shared" si="1"/>
        <v>1</v>
      </c>
      <c r="S24" s="3">
        <f t="shared" si="2"/>
        <v>0</v>
      </c>
      <c r="T24" s="208">
        <f t="shared" si="3"/>
        <v>1</v>
      </c>
      <c r="U24" s="193"/>
      <c r="V24" s="3"/>
      <c r="W24" s="208">
        <f t="shared" si="4"/>
        <v>0</v>
      </c>
    </row>
    <row r="25" spans="1:23" ht="24.75" customHeight="1" thickBot="1" x14ac:dyDescent="0.25">
      <c r="A25" s="175"/>
      <c r="B25" s="458"/>
      <c r="C25" s="199" t="s">
        <v>84</v>
      </c>
      <c r="D25" s="39"/>
      <c r="E25" s="27"/>
      <c r="F25" s="27"/>
      <c r="G25" s="27"/>
      <c r="H25" s="27"/>
      <c r="I25" s="27"/>
      <c r="J25" s="27"/>
      <c r="K25" s="27">
        <v>1</v>
      </c>
      <c r="L25" s="27"/>
      <c r="M25" s="27"/>
      <c r="N25" s="27"/>
      <c r="O25" s="27"/>
      <c r="P25" s="27"/>
      <c r="Q25" s="38"/>
      <c r="R25" s="181">
        <f t="shared" si="1"/>
        <v>0</v>
      </c>
      <c r="S25" s="38">
        <f t="shared" si="2"/>
        <v>1</v>
      </c>
      <c r="T25" s="209">
        <f t="shared" si="3"/>
        <v>1</v>
      </c>
      <c r="U25" s="39"/>
      <c r="V25" s="38"/>
      <c r="W25" s="209">
        <f t="shared" si="4"/>
        <v>0</v>
      </c>
    </row>
    <row r="26" spans="1:23" ht="24.75" customHeight="1" thickBot="1" x14ac:dyDescent="0.25">
      <c r="A26" s="176"/>
      <c r="B26" s="460" t="s">
        <v>85</v>
      </c>
      <c r="C26" s="198" t="s">
        <v>86</v>
      </c>
      <c r="D26" s="193"/>
      <c r="E26" s="26"/>
      <c r="F26" s="26"/>
      <c r="G26" s="26">
        <v>1</v>
      </c>
      <c r="H26" s="26"/>
      <c r="I26" s="26"/>
      <c r="J26" s="26"/>
      <c r="K26" s="26"/>
      <c r="L26" s="26"/>
      <c r="M26" s="26"/>
      <c r="N26" s="26"/>
      <c r="O26" s="26"/>
      <c r="P26" s="26"/>
      <c r="Q26" s="3"/>
      <c r="R26" s="180">
        <f t="shared" si="1"/>
        <v>0</v>
      </c>
      <c r="S26" s="3">
        <f t="shared" si="2"/>
        <v>1</v>
      </c>
      <c r="T26" s="208">
        <f t="shared" si="3"/>
        <v>1</v>
      </c>
      <c r="U26" s="193"/>
      <c r="V26" s="3"/>
      <c r="W26" s="208">
        <f t="shared" si="4"/>
        <v>0</v>
      </c>
    </row>
    <row r="27" spans="1:23" ht="24.75" customHeight="1" thickBot="1" x14ac:dyDescent="0.25">
      <c r="A27" s="175"/>
      <c r="B27" s="461"/>
      <c r="C27" s="199" t="s">
        <v>82</v>
      </c>
      <c r="D27" s="39"/>
      <c r="E27" s="27"/>
      <c r="F27" s="27"/>
      <c r="G27" s="27">
        <v>1</v>
      </c>
      <c r="H27" s="27"/>
      <c r="I27" s="27"/>
      <c r="J27" s="27"/>
      <c r="K27" s="27"/>
      <c r="L27" s="27"/>
      <c r="M27" s="27"/>
      <c r="N27" s="27"/>
      <c r="O27" s="27"/>
      <c r="P27" s="27"/>
      <c r="Q27" s="38"/>
      <c r="R27" s="181">
        <f t="shared" si="1"/>
        <v>0</v>
      </c>
      <c r="S27" s="38">
        <f t="shared" si="2"/>
        <v>1</v>
      </c>
      <c r="T27" s="209">
        <f t="shared" si="3"/>
        <v>1</v>
      </c>
      <c r="U27" s="39"/>
      <c r="V27" s="38"/>
      <c r="W27" s="209">
        <f t="shared" si="4"/>
        <v>0</v>
      </c>
    </row>
    <row r="28" spans="1:23" ht="24.75" customHeight="1" thickBot="1" x14ac:dyDescent="0.25">
      <c r="A28" s="176"/>
      <c r="B28" s="153" t="s">
        <v>87</v>
      </c>
      <c r="C28" s="198" t="s">
        <v>80</v>
      </c>
      <c r="D28" s="193"/>
      <c r="E28" s="26"/>
      <c r="F28" s="26"/>
      <c r="G28" s="26">
        <v>1</v>
      </c>
      <c r="H28" s="26"/>
      <c r="I28" s="26"/>
      <c r="J28" s="26"/>
      <c r="K28" s="26"/>
      <c r="L28" s="26"/>
      <c r="M28" s="26"/>
      <c r="N28" s="26"/>
      <c r="O28" s="26"/>
      <c r="P28" s="26"/>
      <c r="Q28" s="3"/>
      <c r="R28" s="180">
        <f t="shared" si="1"/>
        <v>0</v>
      </c>
      <c r="S28" s="3">
        <f t="shared" si="2"/>
        <v>1</v>
      </c>
      <c r="T28" s="208">
        <f t="shared" si="3"/>
        <v>1</v>
      </c>
      <c r="U28" s="193"/>
      <c r="V28" s="3"/>
      <c r="W28" s="208">
        <f t="shared" si="4"/>
        <v>0</v>
      </c>
    </row>
    <row r="29" spans="1:23" ht="24.75" customHeight="1" thickBot="1" x14ac:dyDescent="0.25">
      <c r="A29" s="175"/>
      <c r="B29" s="152" t="s">
        <v>33</v>
      </c>
      <c r="C29" s="199" t="s">
        <v>81</v>
      </c>
      <c r="D29" s="39"/>
      <c r="E29" s="27"/>
      <c r="F29" s="27"/>
      <c r="G29" s="27"/>
      <c r="H29" s="27"/>
      <c r="I29" s="27">
        <v>1</v>
      </c>
      <c r="J29" s="27"/>
      <c r="K29" s="27"/>
      <c r="L29" s="27"/>
      <c r="M29" s="27"/>
      <c r="N29" s="27"/>
      <c r="O29" s="27"/>
      <c r="P29" s="27"/>
      <c r="Q29" s="38"/>
      <c r="R29" s="181">
        <f t="shared" si="1"/>
        <v>0</v>
      </c>
      <c r="S29" s="38">
        <f t="shared" si="2"/>
        <v>1</v>
      </c>
      <c r="T29" s="209">
        <f t="shared" si="3"/>
        <v>1</v>
      </c>
      <c r="U29" s="39"/>
      <c r="V29" s="38"/>
      <c r="W29" s="209">
        <f t="shared" si="4"/>
        <v>0</v>
      </c>
    </row>
    <row r="30" spans="1:23" ht="24.75" customHeight="1" thickBot="1" x14ac:dyDescent="0.25">
      <c r="A30" s="176"/>
      <c r="B30" s="459" t="s">
        <v>32</v>
      </c>
      <c r="C30" s="198" t="s">
        <v>81</v>
      </c>
      <c r="D30" s="193"/>
      <c r="E30" s="26"/>
      <c r="F30" s="26"/>
      <c r="G30" s="26"/>
      <c r="H30" s="26"/>
      <c r="I30" s="26">
        <v>1</v>
      </c>
      <c r="J30" s="26"/>
      <c r="K30" s="26"/>
      <c r="L30" s="26"/>
      <c r="M30" s="26"/>
      <c r="N30" s="26"/>
      <c r="O30" s="26"/>
      <c r="P30" s="26"/>
      <c r="Q30" s="3"/>
      <c r="R30" s="180">
        <f t="shared" si="1"/>
        <v>0</v>
      </c>
      <c r="S30" s="3">
        <f t="shared" si="2"/>
        <v>1</v>
      </c>
      <c r="T30" s="208">
        <f t="shared" si="3"/>
        <v>1</v>
      </c>
      <c r="U30" s="193"/>
      <c r="V30" s="3"/>
      <c r="W30" s="208">
        <f t="shared" si="4"/>
        <v>0</v>
      </c>
    </row>
    <row r="31" spans="1:23" ht="24.75" customHeight="1" thickBot="1" x14ac:dyDescent="0.25">
      <c r="A31" s="175"/>
      <c r="B31" s="458"/>
      <c r="C31" s="199" t="s">
        <v>80</v>
      </c>
      <c r="D31" s="39"/>
      <c r="E31" s="27"/>
      <c r="F31" s="27"/>
      <c r="G31" s="27"/>
      <c r="H31" s="27"/>
      <c r="I31" s="27"/>
      <c r="J31" s="27"/>
      <c r="K31" s="27"/>
      <c r="L31" s="27">
        <v>1</v>
      </c>
      <c r="M31" s="27"/>
      <c r="N31" s="27"/>
      <c r="O31" s="27"/>
      <c r="P31" s="27"/>
      <c r="Q31" s="38"/>
      <c r="R31" s="181">
        <f t="shared" si="1"/>
        <v>1</v>
      </c>
      <c r="S31" s="38">
        <f t="shared" si="2"/>
        <v>0</v>
      </c>
      <c r="T31" s="209">
        <f t="shared" si="3"/>
        <v>1</v>
      </c>
      <c r="U31" s="39"/>
      <c r="V31" s="38"/>
      <c r="W31" s="209">
        <f t="shared" si="4"/>
        <v>0</v>
      </c>
    </row>
    <row r="32" spans="1:23" ht="24.75" customHeight="1" thickBot="1" x14ac:dyDescent="0.25">
      <c r="A32" s="176"/>
      <c r="B32" s="152" t="s">
        <v>64</v>
      </c>
      <c r="C32" s="198" t="s">
        <v>80</v>
      </c>
      <c r="D32" s="193"/>
      <c r="E32" s="26"/>
      <c r="F32" s="26"/>
      <c r="G32" s="26"/>
      <c r="H32" s="26">
        <v>1</v>
      </c>
      <c r="I32" s="26"/>
      <c r="J32" s="26"/>
      <c r="K32" s="26"/>
      <c r="L32" s="26"/>
      <c r="M32" s="26"/>
      <c r="N32" s="26"/>
      <c r="O32" s="26"/>
      <c r="P32" s="26"/>
      <c r="Q32" s="3"/>
      <c r="R32" s="180">
        <f t="shared" si="1"/>
        <v>1</v>
      </c>
      <c r="S32" s="3">
        <f t="shared" si="2"/>
        <v>0</v>
      </c>
      <c r="T32" s="208">
        <f t="shared" si="3"/>
        <v>1</v>
      </c>
      <c r="U32" s="193"/>
      <c r="V32" s="3"/>
      <c r="W32" s="208">
        <f t="shared" si="4"/>
        <v>0</v>
      </c>
    </row>
    <row r="33" spans="1:23" ht="24.75" customHeight="1" thickBot="1" x14ac:dyDescent="0.25">
      <c r="A33" s="175"/>
      <c r="B33" s="153" t="s">
        <v>88</v>
      </c>
      <c r="C33" s="199" t="s">
        <v>90</v>
      </c>
      <c r="D33" s="39"/>
      <c r="E33" s="27"/>
      <c r="F33" s="27"/>
      <c r="G33" s="27"/>
      <c r="H33" s="27">
        <v>1</v>
      </c>
      <c r="I33" s="27"/>
      <c r="J33" s="27"/>
      <c r="K33" s="27"/>
      <c r="L33" s="27"/>
      <c r="M33" s="27"/>
      <c r="N33" s="27"/>
      <c r="O33" s="27"/>
      <c r="P33" s="27"/>
      <c r="Q33" s="38"/>
      <c r="R33" s="181">
        <f t="shared" si="1"/>
        <v>1</v>
      </c>
      <c r="S33" s="38">
        <f t="shared" si="2"/>
        <v>0</v>
      </c>
      <c r="T33" s="209">
        <f t="shared" si="3"/>
        <v>1</v>
      </c>
      <c r="U33" s="39"/>
      <c r="V33" s="38"/>
      <c r="W33" s="209">
        <f t="shared" si="4"/>
        <v>0</v>
      </c>
    </row>
    <row r="34" spans="1:23" ht="24.75" customHeight="1" thickBot="1" x14ac:dyDescent="0.25">
      <c r="A34" s="188"/>
      <c r="B34" s="156" t="s">
        <v>89</v>
      </c>
      <c r="C34" s="200" t="s">
        <v>80</v>
      </c>
      <c r="D34" s="194"/>
      <c r="E34" s="21"/>
      <c r="F34" s="21"/>
      <c r="G34" s="21"/>
      <c r="H34" s="21"/>
      <c r="I34" s="21"/>
      <c r="J34" s="21">
        <v>1</v>
      </c>
      <c r="K34" s="21"/>
      <c r="L34" s="21">
        <v>1</v>
      </c>
      <c r="M34" s="21"/>
      <c r="N34" s="21"/>
      <c r="O34" s="21"/>
      <c r="P34" s="21"/>
      <c r="Q34" s="69"/>
      <c r="R34" s="182">
        <f t="shared" si="1"/>
        <v>2</v>
      </c>
      <c r="S34" s="69">
        <f t="shared" si="2"/>
        <v>0</v>
      </c>
      <c r="T34" s="210">
        <f t="shared" si="3"/>
        <v>2</v>
      </c>
      <c r="U34" s="194"/>
      <c r="V34" s="69"/>
      <c r="W34" s="210">
        <f t="shared" si="4"/>
        <v>0</v>
      </c>
    </row>
    <row r="35" spans="1:23" ht="24.75" customHeight="1" thickTop="1" thickBot="1" x14ac:dyDescent="0.25">
      <c r="A35" s="187" t="s">
        <v>645</v>
      </c>
      <c r="B35" s="213"/>
      <c r="C35" s="214"/>
      <c r="D35" s="192">
        <f>SUM(D16:D34)</f>
        <v>0</v>
      </c>
      <c r="E35" s="177">
        <f t="shared" ref="E35:Q35" si="8">SUM(E16:E34)</f>
        <v>0</v>
      </c>
      <c r="F35" s="177">
        <f t="shared" si="8"/>
        <v>2</v>
      </c>
      <c r="G35" s="177">
        <f t="shared" si="8"/>
        <v>5</v>
      </c>
      <c r="H35" s="177">
        <f t="shared" si="8"/>
        <v>6</v>
      </c>
      <c r="I35" s="177">
        <f t="shared" si="8"/>
        <v>2</v>
      </c>
      <c r="J35" s="177">
        <f t="shared" si="8"/>
        <v>1</v>
      </c>
      <c r="K35" s="177">
        <f t="shared" si="8"/>
        <v>2</v>
      </c>
      <c r="L35" s="177">
        <f t="shared" si="8"/>
        <v>3</v>
      </c>
      <c r="M35" s="177">
        <f t="shared" si="8"/>
        <v>0</v>
      </c>
      <c r="N35" s="177">
        <f t="shared" si="8"/>
        <v>0</v>
      </c>
      <c r="O35" s="177">
        <f t="shared" si="8"/>
        <v>0</v>
      </c>
      <c r="P35" s="177">
        <f t="shared" si="8"/>
        <v>0</v>
      </c>
      <c r="Q35" s="205">
        <f t="shared" si="8"/>
        <v>0</v>
      </c>
      <c r="R35" s="177">
        <f t="shared" si="1"/>
        <v>12</v>
      </c>
      <c r="S35" s="205">
        <f t="shared" si="2"/>
        <v>9</v>
      </c>
      <c r="T35" s="207">
        <f t="shared" si="3"/>
        <v>21</v>
      </c>
      <c r="U35" s="192">
        <f>SUM(U16:U34)</f>
        <v>0</v>
      </c>
      <c r="V35" s="205">
        <f>SUM(V16:V34)</f>
        <v>0</v>
      </c>
      <c r="W35" s="207">
        <f t="shared" si="4"/>
        <v>0</v>
      </c>
    </row>
    <row r="36" spans="1:23" ht="24.75" customHeight="1" thickTop="1" thickBot="1" x14ac:dyDescent="0.25">
      <c r="A36" s="176" t="s">
        <v>692</v>
      </c>
      <c r="B36" s="462" t="s">
        <v>28</v>
      </c>
      <c r="C36" s="198" t="s">
        <v>80</v>
      </c>
      <c r="D36" s="193"/>
      <c r="E36" s="26"/>
      <c r="F36" s="26"/>
      <c r="G36" s="26">
        <v>2</v>
      </c>
      <c r="H36" s="26"/>
      <c r="I36" s="26">
        <v>3</v>
      </c>
      <c r="J36" s="26"/>
      <c r="K36" s="26"/>
      <c r="L36" s="26"/>
      <c r="M36" s="26"/>
      <c r="N36" s="26"/>
      <c r="O36" s="26"/>
      <c r="P36" s="26"/>
      <c r="Q36" s="3"/>
      <c r="R36" s="180">
        <f t="shared" si="1"/>
        <v>0</v>
      </c>
      <c r="S36" s="3">
        <f t="shared" si="2"/>
        <v>5</v>
      </c>
      <c r="T36" s="208">
        <f t="shared" si="3"/>
        <v>5</v>
      </c>
      <c r="U36" s="193"/>
      <c r="V36" s="3"/>
      <c r="W36" s="208">
        <f t="shared" si="4"/>
        <v>0</v>
      </c>
    </row>
    <row r="37" spans="1:23" ht="24.75" customHeight="1" thickBot="1" x14ac:dyDescent="0.25">
      <c r="A37" s="175"/>
      <c r="B37" s="462"/>
      <c r="C37" s="199" t="s">
        <v>91</v>
      </c>
      <c r="D37" s="39"/>
      <c r="E37" s="27"/>
      <c r="F37" s="27"/>
      <c r="G37" s="27">
        <v>1</v>
      </c>
      <c r="H37" s="27"/>
      <c r="I37" s="27"/>
      <c r="J37" s="27"/>
      <c r="K37" s="27"/>
      <c r="L37" s="27"/>
      <c r="M37" s="27"/>
      <c r="N37" s="27"/>
      <c r="O37" s="27"/>
      <c r="P37" s="27"/>
      <c r="Q37" s="38"/>
      <c r="R37" s="181">
        <f t="shared" si="1"/>
        <v>0</v>
      </c>
      <c r="S37" s="38">
        <f t="shared" si="2"/>
        <v>1</v>
      </c>
      <c r="T37" s="209">
        <f t="shared" si="3"/>
        <v>1</v>
      </c>
      <c r="U37" s="39"/>
      <c r="V37" s="38"/>
      <c r="W37" s="209">
        <f t="shared" si="4"/>
        <v>0</v>
      </c>
    </row>
    <row r="38" spans="1:23" ht="24.75" customHeight="1" thickBot="1" x14ac:dyDescent="0.25">
      <c r="A38" s="176"/>
      <c r="B38" s="461"/>
      <c r="C38" s="198" t="s">
        <v>92</v>
      </c>
      <c r="D38" s="193"/>
      <c r="E38" s="26"/>
      <c r="F38" s="26"/>
      <c r="G38" s="26"/>
      <c r="H38" s="26"/>
      <c r="I38" s="26">
        <v>1</v>
      </c>
      <c r="J38" s="26"/>
      <c r="K38" s="26"/>
      <c r="L38" s="26"/>
      <c r="M38" s="26"/>
      <c r="N38" s="26"/>
      <c r="O38" s="26"/>
      <c r="P38" s="26"/>
      <c r="Q38" s="3"/>
      <c r="R38" s="180">
        <f t="shared" si="1"/>
        <v>0</v>
      </c>
      <c r="S38" s="3">
        <f t="shared" si="2"/>
        <v>1</v>
      </c>
      <c r="T38" s="208">
        <f t="shared" si="3"/>
        <v>1</v>
      </c>
      <c r="U38" s="193"/>
      <c r="V38" s="3"/>
      <c r="W38" s="208">
        <f t="shared" si="4"/>
        <v>0</v>
      </c>
    </row>
    <row r="39" spans="1:23" ht="24.75" customHeight="1" thickBot="1" x14ac:dyDescent="0.25">
      <c r="A39" s="175"/>
      <c r="B39" s="153" t="s">
        <v>95</v>
      </c>
      <c r="C39" s="199" t="s">
        <v>80</v>
      </c>
      <c r="D39" s="39"/>
      <c r="E39" s="27"/>
      <c r="F39" s="27"/>
      <c r="G39" s="27"/>
      <c r="H39" s="27"/>
      <c r="I39" s="27"/>
      <c r="J39" s="27"/>
      <c r="K39" s="27"/>
      <c r="L39" s="27">
        <v>2</v>
      </c>
      <c r="M39" s="27">
        <v>2</v>
      </c>
      <c r="N39" s="27"/>
      <c r="O39" s="27"/>
      <c r="P39" s="27"/>
      <c r="Q39" s="38"/>
      <c r="R39" s="181">
        <f t="shared" si="1"/>
        <v>2</v>
      </c>
      <c r="S39" s="38">
        <f t="shared" si="2"/>
        <v>2</v>
      </c>
      <c r="T39" s="209">
        <f t="shared" si="3"/>
        <v>4</v>
      </c>
      <c r="U39" s="39"/>
      <c r="V39" s="38">
        <v>2</v>
      </c>
      <c r="W39" s="209">
        <f t="shared" si="4"/>
        <v>2</v>
      </c>
    </row>
    <row r="40" spans="1:23" ht="24.75" customHeight="1" thickBot="1" x14ac:dyDescent="0.25">
      <c r="A40" s="176"/>
      <c r="B40" s="460" t="s">
        <v>94</v>
      </c>
      <c r="C40" s="198" t="s">
        <v>80</v>
      </c>
      <c r="D40" s="193"/>
      <c r="E40" s="26"/>
      <c r="F40" s="26"/>
      <c r="G40" s="26">
        <v>1</v>
      </c>
      <c r="H40" s="26"/>
      <c r="I40" s="26"/>
      <c r="J40" s="26"/>
      <c r="K40" s="26"/>
      <c r="L40" s="26"/>
      <c r="M40" s="26"/>
      <c r="N40" s="26"/>
      <c r="O40" s="26"/>
      <c r="P40" s="26"/>
      <c r="Q40" s="3"/>
      <c r="R40" s="180">
        <f t="shared" si="1"/>
        <v>0</v>
      </c>
      <c r="S40" s="3">
        <f t="shared" si="2"/>
        <v>1</v>
      </c>
      <c r="T40" s="208">
        <f t="shared" si="3"/>
        <v>1</v>
      </c>
      <c r="U40" s="193"/>
      <c r="V40" s="3"/>
      <c r="W40" s="208">
        <f t="shared" si="4"/>
        <v>0</v>
      </c>
    </row>
    <row r="41" spans="1:23" ht="24.75" customHeight="1" thickBot="1" x14ac:dyDescent="0.25">
      <c r="A41" s="175"/>
      <c r="B41" s="461"/>
      <c r="C41" s="199" t="s">
        <v>93</v>
      </c>
      <c r="D41" s="39"/>
      <c r="E41" s="27"/>
      <c r="F41" s="27"/>
      <c r="G41" s="27"/>
      <c r="H41" s="27"/>
      <c r="I41" s="27">
        <v>1</v>
      </c>
      <c r="J41" s="27"/>
      <c r="K41" s="27"/>
      <c r="L41" s="27"/>
      <c r="M41" s="27"/>
      <c r="N41" s="27"/>
      <c r="O41" s="27"/>
      <c r="P41" s="27"/>
      <c r="Q41" s="38"/>
      <c r="R41" s="181">
        <f t="shared" si="1"/>
        <v>0</v>
      </c>
      <c r="S41" s="38">
        <f t="shared" si="2"/>
        <v>1</v>
      </c>
      <c r="T41" s="209">
        <f t="shared" si="3"/>
        <v>1</v>
      </c>
      <c r="U41" s="39"/>
      <c r="V41" s="38"/>
      <c r="W41" s="209">
        <f t="shared" si="4"/>
        <v>0</v>
      </c>
    </row>
    <row r="42" spans="1:23" ht="24.75" customHeight="1" thickBot="1" x14ac:dyDescent="0.25">
      <c r="A42" s="188"/>
      <c r="B42" s="154" t="s">
        <v>63</v>
      </c>
      <c r="C42" s="200" t="s">
        <v>80</v>
      </c>
      <c r="D42" s="194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69"/>
      <c r="R42" s="182">
        <f t="shared" si="1"/>
        <v>0</v>
      </c>
      <c r="S42" s="69">
        <f t="shared" si="2"/>
        <v>0</v>
      </c>
      <c r="T42" s="210">
        <f t="shared" si="3"/>
        <v>0</v>
      </c>
      <c r="U42" s="194">
        <v>1</v>
      </c>
      <c r="V42" s="69"/>
      <c r="W42" s="210">
        <f t="shared" si="4"/>
        <v>1</v>
      </c>
    </row>
    <row r="43" spans="1:23" ht="24.75" customHeight="1" thickTop="1" thickBot="1" x14ac:dyDescent="0.25">
      <c r="A43" s="187" t="s">
        <v>672</v>
      </c>
      <c r="B43" s="213"/>
      <c r="C43" s="214"/>
      <c r="D43" s="192">
        <f>SUM(D36:D42)</f>
        <v>0</v>
      </c>
      <c r="E43" s="177">
        <f t="shared" ref="E43:Q43" si="9">SUM(E36:E42)</f>
        <v>0</v>
      </c>
      <c r="F43" s="177">
        <f t="shared" si="9"/>
        <v>0</v>
      </c>
      <c r="G43" s="177">
        <f t="shared" si="9"/>
        <v>4</v>
      </c>
      <c r="H43" s="177">
        <f t="shared" si="9"/>
        <v>0</v>
      </c>
      <c r="I43" s="177">
        <f t="shared" si="9"/>
        <v>5</v>
      </c>
      <c r="J43" s="177">
        <f t="shared" si="9"/>
        <v>0</v>
      </c>
      <c r="K43" s="177">
        <f t="shared" si="9"/>
        <v>0</v>
      </c>
      <c r="L43" s="177">
        <f t="shared" si="9"/>
        <v>2</v>
      </c>
      <c r="M43" s="177">
        <f t="shared" si="9"/>
        <v>2</v>
      </c>
      <c r="N43" s="177">
        <f t="shared" si="9"/>
        <v>0</v>
      </c>
      <c r="O43" s="177">
        <f t="shared" si="9"/>
        <v>0</v>
      </c>
      <c r="P43" s="177">
        <f t="shared" si="9"/>
        <v>0</v>
      </c>
      <c r="Q43" s="205">
        <f t="shared" si="9"/>
        <v>0</v>
      </c>
      <c r="R43" s="177">
        <f t="shared" si="1"/>
        <v>2</v>
      </c>
      <c r="S43" s="205">
        <f t="shared" si="2"/>
        <v>11</v>
      </c>
      <c r="T43" s="207">
        <f t="shared" si="3"/>
        <v>13</v>
      </c>
      <c r="U43" s="192">
        <f t="shared" ref="U43:V43" si="10">SUM(U36:U42)</f>
        <v>1</v>
      </c>
      <c r="V43" s="205">
        <f t="shared" si="10"/>
        <v>2</v>
      </c>
      <c r="W43" s="207">
        <f t="shared" si="4"/>
        <v>3</v>
      </c>
    </row>
    <row r="44" spans="1:23" ht="24.75" customHeight="1" thickTop="1" thickBot="1" x14ac:dyDescent="0.25">
      <c r="A44" s="176" t="s">
        <v>693</v>
      </c>
      <c r="B44" s="462" t="s">
        <v>96</v>
      </c>
      <c r="C44" s="198" t="s">
        <v>80</v>
      </c>
      <c r="D44" s="193"/>
      <c r="E44" s="26"/>
      <c r="F44" s="26"/>
      <c r="G44" s="26">
        <v>2</v>
      </c>
      <c r="H44" s="26"/>
      <c r="I44" s="26"/>
      <c r="J44" s="26"/>
      <c r="K44" s="26"/>
      <c r="L44" s="26"/>
      <c r="M44" s="26">
        <v>1</v>
      </c>
      <c r="N44" s="26"/>
      <c r="O44" s="26"/>
      <c r="P44" s="26"/>
      <c r="Q44" s="3"/>
      <c r="R44" s="180">
        <f t="shared" si="1"/>
        <v>0</v>
      </c>
      <c r="S44" s="3">
        <f t="shared" si="2"/>
        <v>3</v>
      </c>
      <c r="T44" s="208">
        <f t="shared" si="3"/>
        <v>3</v>
      </c>
      <c r="U44" s="193">
        <v>1</v>
      </c>
      <c r="V44" s="3">
        <v>3</v>
      </c>
      <c r="W44" s="208">
        <f t="shared" si="4"/>
        <v>4</v>
      </c>
    </row>
    <row r="45" spans="1:23" ht="24.75" customHeight="1" thickBot="1" x14ac:dyDescent="0.25">
      <c r="A45" s="175"/>
      <c r="B45" s="462"/>
      <c r="C45" s="199" t="s">
        <v>78</v>
      </c>
      <c r="D45" s="39"/>
      <c r="E45" s="27"/>
      <c r="F45" s="27">
        <v>1</v>
      </c>
      <c r="G45" s="27"/>
      <c r="H45" s="27">
        <v>1</v>
      </c>
      <c r="I45" s="27">
        <v>2</v>
      </c>
      <c r="J45" s="27">
        <v>1</v>
      </c>
      <c r="K45" s="27">
        <v>5</v>
      </c>
      <c r="L45" s="27"/>
      <c r="M45" s="27"/>
      <c r="N45" s="27"/>
      <c r="O45" s="27"/>
      <c r="P45" s="27"/>
      <c r="Q45" s="38"/>
      <c r="R45" s="181">
        <f t="shared" si="1"/>
        <v>3</v>
      </c>
      <c r="S45" s="38">
        <f t="shared" si="2"/>
        <v>7</v>
      </c>
      <c r="T45" s="209">
        <f t="shared" si="3"/>
        <v>10</v>
      </c>
      <c r="U45" s="39"/>
      <c r="V45" s="38"/>
      <c r="W45" s="209">
        <f t="shared" si="4"/>
        <v>0</v>
      </c>
    </row>
    <row r="46" spans="1:23" ht="24.75" customHeight="1" thickBot="1" x14ac:dyDescent="0.25">
      <c r="A46" s="176"/>
      <c r="B46" s="461"/>
      <c r="C46" s="198" t="s">
        <v>77</v>
      </c>
      <c r="D46" s="193"/>
      <c r="E46" s="26"/>
      <c r="F46" s="26"/>
      <c r="G46" s="26"/>
      <c r="H46" s="26"/>
      <c r="I46" s="26"/>
      <c r="J46" s="26"/>
      <c r="K46" s="26"/>
      <c r="L46" s="26">
        <v>3</v>
      </c>
      <c r="M46" s="26">
        <v>3</v>
      </c>
      <c r="N46" s="26"/>
      <c r="O46" s="26"/>
      <c r="P46" s="26"/>
      <c r="Q46" s="3"/>
      <c r="R46" s="180">
        <f t="shared" si="1"/>
        <v>3</v>
      </c>
      <c r="S46" s="3">
        <f t="shared" si="2"/>
        <v>3</v>
      </c>
      <c r="T46" s="208">
        <f t="shared" si="3"/>
        <v>6</v>
      </c>
      <c r="U46" s="193"/>
      <c r="V46" s="3"/>
      <c r="W46" s="208">
        <f t="shared" si="4"/>
        <v>0</v>
      </c>
    </row>
    <row r="47" spans="1:23" ht="24.75" customHeight="1" thickBot="1" x14ac:dyDescent="0.25">
      <c r="A47" s="175"/>
      <c r="B47" s="459" t="s">
        <v>99</v>
      </c>
      <c r="C47" s="199" t="s">
        <v>80</v>
      </c>
      <c r="D47" s="39"/>
      <c r="E47" s="27"/>
      <c r="F47" s="27"/>
      <c r="G47" s="27"/>
      <c r="H47" s="27"/>
      <c r="I47" s="27"/>
      <c r="J47" s="27"/>
      <c r="K47" s="27"/>
      <c r="L47" s="27"/>
      <c r="M47" s="27">
        <v>1</v>
      </c>
      <c r="N47" s="27"/>
      <c r="O47" s="27"/>
      <c r="P47" s="27"/>
      <c r="Q47" s="38"/>
      <c r="R47" s="181">
        <f t="shared" si="1"/>
        <v>0</v>
      </c>
      <c r="S47" s="38">
        <f t="shared" si="2"/>
        <v>1</v>
      </c>
      <c r="T47" s="209">
        <f t="shared" si="3"/>
        <v>1</v>
      </c>
      <c r="U47" s="39">
        <v>1</v>
      </c>
      <c r="V47" s="38"/>
      <c r="W47" s="209">
        <f t="shared" si="4"/>
        <v>1</v>
      </c>
    </row>
    <row r="48" spans="1:23" ht="24.75" customHeight="1" thickBot="1" x14ac:dyDescent="0.25">
      <c r="A48" s="176"/>
      <c r="B48" s="457"/>
      <c r="C48" s="198" t="s">
        <v>97</v>
      </c>
      <c r="D48" s="193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3"/>
      <c r="R48" s="180">
        <f t="shared" si="1"/>
        <v>0</v>
      </c>
      <c r="S48" s="3">
        <f t="shared" si="2"/>
        <v>0</v>
      </c>
      <c r="T48" s="208">
        <f t="shared" si="3"/>
        <v>0</v>
      </c>
      <c r="U48" s="193"/>
      <c r="V48" s="3">
        <v>1</v>
      </c>
      <c r="W48" s="208">
        <f t="shared" si="4"/>
        <v>1</v>
      </c>
    </row>
    <row r="49" spans="1:23" ht="24.75" customHeight="1" thickBot="1" x14ac:dyDescent="0.25">
      <c r="A49" s="175"/>
      <c r="B49" s="457"/>
      <c r="C49" s="199" t="s">
        <v>98</v>
      </c>
      <c r="D49" s="39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38"/>
      <c r="R49" s="181">
        <f t="shared" si="1"/>
        <v>0</v>
      </c>
      <c r="S49" s="38">
        <f t="shared" si="2"/>
        <v>0</v>
      </c>
      <c r="T49" s="209">
        <f t="shared" si="3"/>
        <v>0</v>
      </c>
      <c r="U49" s="39">
        <v>1</v>
      </c>
      <c r="V49" s="38"/>
      <c r="W49" s="209">
        <f t="shared" si="4"/>
        <v>1</v>
      </c>
    </row>
    <row r="50" spans="1:23" ht="24.75" customHeight="1" thickBot="1" x14ac:dyDescent="0.25">
      <c r="A50" s="188"/>
      <c r="B50" s="457"/>
      <c r="C50" s="200" t="s">
        <v>77</v>
      </c>
      <c r="D50" s="194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69"/>
      <c r="R50" s="182">
        <f t="shared" si="1"/>
        <v>0</v>
      </c>
      <c r="S50" s="69">
        <f t="shared" si="2"/>
        <v>0</v>
      </c>
      <c r="T50" s="210">
        <f t="shared" si="3"/>
        <v>0</v>
      </c>
      <c r="U50" s="194">
        <v>1</v>
      </c>
      <c r="V50" s="69"/>
      <c r="W50" s="210">
        <f t="shared" si="4"/>
        <v>1</v>
      </c>
    </row>
    <row r="51" spans="1:23" ht="24.75" customHeight="1" thickTop="1" thickBot="1" x14ac:dyDescent="0.25">
      <c r="A51" s="187" t="s">
        <v>637</v>
      </c>
      <c r="B51" s="213"/>
      <c r="C51" s="214"/>
      <c r="D51" s="192">
        <f>SUM(D44:D50)</f>
        <v>0</v>
      </c>
      <c r="E51" s="177">
        <f t="shared" ref="E51:Q51" si="11">SUM(E44:E50)</f>
        <v>0</v>
      </c>
      <c r="F51" s="177">
        <f t="shared" si="11"/>
        <v>1</v>
      </c>
      <c r="G51" s="177">
        <f t="shared" si="11"/>
        <v>2</v>
      </c>
      <c r="H51" s="177">
        <f t="shared" si="11"/>
        <v>1</v>
      </c>
      <c r="I51" s="177">
        <f t="shared" si="11"/>
        <v>2</v>
      </c>
      <c r="J51" s="177">
        <f t="shared" si="11"/>
        <v>1</v>
      </c>
      <c r="K51" s="177">
        <f t="shared" si="11"/>
        <v>5</v>
      </c>
      <c r="L51" s="177">
        <f t="shared" si="11"/>
        <v>3</v>
      </c>
      <c r="M51" s="177">
        <f t="shared" si="11"/>
        <v>5</v>
      </c>
      <c r="N51" s="177">
        <f t="shared" si="11"/>
        <v>0</v>
      </c>
      <c r="O51" s="177">
        <f>SUM(O44:O50)</f>
        <v>0</v>
      </c>
      <c r="P51" s="177">
        <f t="shared" si="11"/>
        <v>0</v>
      </c>
      <c r="Q51" s="205">
        <f t="shared" si="11"/>
        <v>0</v>
      </c>
      <c r="R51" s="177">
        <f t="shared" si="1"/>
        <v>6</v>
      </c>
      <c r="S51" s="205">
        <f t="shared" si="2"/>
        <v>14</v>
      </c>
      <c r="T51" s="207">
        <f t="shared" si="3"/>
        <v>20</v>
      </c>
      <c r="U51" s="192">
        <f>SUM(U44:U50)</f>
        <v>4</v>
      </c>
      <c r="V51" s="205">
        <f t="shared" ref="V51" si="12">SUM(V44:V50)</f>
        <v>4</v>
      </c>
      <c r="W51" s="207">
        <f t="shared" si="4"/>
        <v>8</v>
      </c>
    </row>
    <row r="52" spans="1:23" ht="24.75" customHeight="1" thickTop="1" thickBot="1" x14ac:dyDescent="0.25">
      <c r="A52" s="188" t="s">
        <v>694</v>
      </c>
      <c r="B52" s="156"/>
      <c r="C52" s="200" t="s">
        <v>80</v>
      </c>
      <c r="D52" s="194"/>
      <c r="E52" s="21"/>
      <c r="F52" s="21">
        <v>1</v>
      </c>
      <c r="G52" s="21"/>
      <c r="H52" s="21"/>
      <c r="I52" s="21"/>
      <c r="J52" s="21"/>
      <c r="K52" s="21"/>
      <c r="L52" s="21"/>
      <c r="M52" s="21">
        <v>1</v>
      </c>
      <c r="N52" s="21"/>
      <c r="O52" s="21"/>
      <c r="P52" s="21"/>
      <c r="Q52" s="69"/>
      <c r="R52" s="182">
        <f t="shared" si="1"/>
        <v>1</v>
      </c>
      <c r="S52" s="69">
        <f t="shared" si="2"/>
        <v>1</v>
      </c>
      <c r="T52" s="210">
        <f t="shared" si="3"/>
        <v>2</v>
      </c>
      <c r="U52" s="194">
        <v>1</v>
      </c>
      <c r="V52" s="69"/>
      <c r="W52" s="210">
        <f t="shared" si="4"/>
        <v>1</v>
      </c>
    </row>
    <row r="53" spans="1:23" ht="24.75" customHeight="1" thickTop="1" thickBot="1" x14ac:dyDescent="0.25">
      <c r="A53" s="187" t="s">
        <v>634</v>
      </c>
      <c r="B53" s="213"/>
      <c r="C53" s="214"/>
      <c r="D53" s="192">
        <f>SUM(D52)</f>
        <v>0</v>
      </c>
      <c r="E53" s="177">
        <f t="shared" ref="E53:Q53" si="13">SUM(E52)</f>
        <v>0</v>
      </c>
      <c r="F53" s="177">
        <f t="shared" si="13"/>
        <v>1</v>
      </c>
      <c r="G53" s="177">
        <f t="shared" si="13"/>
        <v>0</v>
      </c>
      <c r="H53" s="177">
        <f t="shared" si="13"/>
        <v>0</v>
      </c>
      <c r="I53" s="177">
        <f t="shared" si="13"/>
        <v>0</v>
      </c>
      <c r="J53" s="177">
        <f t="shared" si="13"/>
        <v>0</v>
      </c>
      <c r="K53" s="177">
        <f t="shared" si="13"/>
        <v>0</v>
      </c>
      <c r="L53" s="177">
        <f t="shared" si="13"/>
        <v>0</v>
      </c>
      <c r="M53" s="177">
        <f t="shared" si="13"/>
        <v>1</v>
      </c>
      <c r="N53" s="177">
        <f t="shared" si="13"/>
        <v>0</v>
      </c>
      <c r="O53" s="177">
        <f t="shared" si="13"/>
        <v>0</v>
      </c>
      <c r="P53" s="177">
        <f t="shared" si="13"/>
        <v>0</v>
      </c>
      <c r="Q53" s="205">
        <f t="shared" si="13"/>
        <v>0</v>
      </c>
      <c r="R53" s="177">
        <f t="shared" si="1"/>
        <v>1</v>
      </c>
      <c r="S53" s="205">
        <f t="shared" si="2"/>
        <v>1</v>
      </c>
      <c r="T53" s="207">
        <f t="shared" si="3"/>
        <v>2</v>
      </c>
      <c r="U53" s="192">
        <f t="shared" ref="U53:V53" si="14">SUM(U52)</f>
        <v>1</v>
      </c>
      <c r="V53" s="205">
        <f t="shared" si="14"/>
        <v>0</v>
      </c>
      <c r="W53" s="207">
        <f t="shared" si="4"/>
        <v>1</v>
      </c>
    </row>
    <row r="54" spans="1:23" ht="24.75" customHeight="1" thickTop="1" thickBot="1" x14ac:dyDescent="0.25">
      <c r="A54" s="176" t="s">
        <v>695</v>
      </c>
      <c r="B54" s="462" t="s">
        <v>34</v>
      </c>
      <c r="C54" s="198" t="s">
        <v>86</v>
      </c>
      <c r="D54" s="193"/>
      <c r="E54" s="26"/>
      <c r="F54" s="26">
        <v>2</v>
      </c>
      <c r="G54" s="26">
        <v>2</v>
      </c>
      <c r="H54" s="26">
        <v>1</v>
      </c>
      <c r="I54" s="26">
        <v>1</v>
      </c>
      <c r="J54" s="26"/>
      <c r="K54" s="26"/>
      <c r="L54" s="26"/>
      <c r="M54" s="26"/>
      <c r="N54" s="26"/>
      <c r="O54" s="26"/>
      <c r="P54" s="26"/>
      <c r="Q54" s="3"/>
      <c r="R54" s="180">
        <f t="shared" si="1"/>
        <v>3</v>
      </c>
      <c r="S54" s="3">
        <f t="shared" si="2"/>
        <v>3</v>
      </c>
      <c r="T54" s="208">
        <f t="shared" si="3"/>
        <v>6</v>
      </c>
      <c r="U54" s="193"/>
      <c r="V54" s="3"/>
      <c r="W54" s="208">
        <f t="shared" si="4"/>
        <v>0</v>
      </c>
    </row>
    <row r="55" spans="1:23" ht="24.75" customHeight="1" thickBot="1" x14ac:dyDescent="0.25">
      <c r="A55" s="175"/>
      <c r="B55" s="462"/>
      <c r="C55" s="199" t="s">
        <v>100</v>
      </c>
      <c r="D55" s="39"/>
      <c r="E55" s="27"/>
      <c r="F55" s="27"/>
      <c r="G55" s="27"/>
      <c r="H55" s="27"/>
      <c r="I55" s="27">
        <v>3</v>
      </c>
      <c r="J55" s="27"/>
      <c r="K55" s="27">
        <v>1</v>
      </c>
      <c r="L55" s="27"/>
      <c r="M55" s="27"/>
      <c r="N55" s="27"/>
      <c r="O55" s="27"/>
      <c r="P55" s="27"/>
      <c r="Q55" s="38"/>
      <c r="R55" s="181">
        <f t="shared" si="1"/>
        <v>0</v>
      </c>
      <c r="S55" s="38">
        <f t="shared" si="2"/>
        <v>4</v>
      </c>
      <c r="T55" s="209">
        <f t="shared" si="3"/>
        <v>4</v>
      </c>
      <c r="U55" s="39"/>
      <c r="V55" s="38">
        <v>1</v>
      </c>
      <c r="W55" s="209">
        <f t="shared" si="4"/>
        <v>1</v>
      </c>
    </row>
    <row r="56" spans="1:23" ht="24.75" customHeight="1" thickBot="1" x14ac:dyDescent="0.25">
      <c r="A56" s="176"/>
      <c r="B56" s="462"/>
      <c r="C56" s="198" t="s">
        <v>83</v>
      </c>
      <c r="D56" s="193"/>
      <c r="E56" s="26"/>
      <c r="F56" s="26"/>
      <c r="G56" s="26"/>
      <c r="H56" s="26"/>
      <c r="I56" s="26">
        <v>1</v>
      </c>
      <c r="J56" s="26"/>
      <c r="K56" s="26"/>
      <c r="L56" s="26">
        <v>1</v>
      </c>
      <c r="M56" s="26"/>
      <c r="N56" s="26"/>
      <c r="O56" s="26"/>
      <c r="P56" s="26"/>
      <c r="Q56" s="3"/>
      <c r="R56" s="180">
        <f t="shared" si="1"/>
        <v>1</v>
      </c>
      <c r="S56" s="3">
        <f t="shared" si="2"/>
        <v>1</v>
      </c>
      <c r="T56" s="208">
        <f t="shared" si="3"/>
        <v>2</v>
      </c>
      <c r="U56" s="193"/>
      <c r="V56" s="3"/>
      <c r="W56" s="208">
        <f t="shared" si="4"/>
        <v>0</v>
      </c>
    </row>
    <row r="57" spans="1:23" ht="24.75" customHeight="1" thickBot="1" x14ac:dyDescent="0.25">
      <c r="A57" s="175"/>
      <c r="B57" s="461"/>
      <c r="C57" s="199" t="s">
        <v>84</v>
      </c>
      <c r="D57" s="39"/>
      <c r="E57" s="27"/>
      <c r="F57" s="27"/>
      <c r="G57" s="27"/>
      <c r="H57" s="27"/>
      <c r="I57" s="27"/>
      <c r="J57" s="27">
        <v>1</v>
      </c>
      <c r="K57" s="27"/>
      <c r="L57" s="27">
        <v>1</v>
      </c>
      <c r="M57" s="27">
        <v>2</v>
      </c>
      <c r="N57" s="27"/>
      <c r="O57" s="27"/>
      <c r="P57" s="27"/>
      <c r="Q57" s="38"/>
      <c r="R57" s="181">
        <f t="shared" si="1"/>
        <v>2</v>
      </c>
      <c r="S57" s="38">
        <f t="shared" si="2"/>
        <v>2</v>
      </c>
      <c r="T57" s="209">
        <f t="shared" si="3"/>
        <v>4</v>
      </c>
      <c r="U57" s="39">
        <v>1</v>
      </c>
      <c r="V57" s="38"/>
      <c r="W57" s="209">
        <f t="shared" si="4"/>
        <v>1</v>
      </c>
    </row>
    <row r="58" spans="1:23" ht="24.75" customHeight="1" thickBot="1" x14ac:dyDescent="0.25">
      <c r="A58" s="176"/>
      <c r="B58" s="459" t="s">
        <v>105</v>
      </c>
      <c r="C58" s="198" t="s">
        <v>86</v>
      </c>
      <c r="D58" s="193"/>
      <c r="E58" s="26"/>
      <c r="F58" s="26">
        <v>1</v>
      </c>
      <c r="G58" s="26"/>
      <c r="H58" s="26">
        <v>2</v>
      </c>
      <c r="I58" s="26"/>
      <c r="J58" s="26"/>
      <c r="K58" s="26"/>
      <c r="L58" s="26"/>
      <c r="M58" s="26"/>
      <c r="N58" s="26"/>
      <c r="O58" s="26"/>
      <c r="P58" s="26"/>
      <c r="Q58" s="3"/>
      <c r="R58" s="180">
        <f t="shared" si="1"/>
        <v>3</v>
      </c>
      <c r="S58" s="3">
        <f t="shared" si="2"/>
        <v>0</v>
      </c>
      <c r="T58" s="208">
        <f t="shared" si="3"/>
        <v>3</v>
      </c>
      <c r="U58" s="193"/>
      <c r="V58" s="3"/>
      <c r="W58" s="208">
        <f t="shared" si="4"/>
        <v>0</v>
      </c>
    </row>
    <row r="59" spans="1:23" ht="24.75" customHeight="1" thickBot="1" x14ac:dyDescent="0.25">
      <c r="A59" s="175"/>
      <c r="B59" s="457"/>
      <c r="C59" s="199" t="s">
        <v>100</v>
      </c>
      <c r="D59" s="39"/>
      <c r="E59" s="27"/>
      <c r="F59" s="27"/>
      <c r="G59" s="27"/>
      <c r="H59" s="27"/>
      <c r="I59" s="27">
        <v>1</v>
      </c>
      <c r="J59" s="27"/>
      <c r="K59" s="27">
        <v>1</v>
      </c>
      <c r="L59" s="27"/>
      <c r="M59" s="27"/>
      <c r="N59" s="27"/>
      <c r="O59" s="27"/>
      <c r="P59" s="27"/>
      <c r="Q59" s="38"/>
      <c r="R59" s="181">
        <f t="shared" si="1"/>
        <v>0</v>
      </c>
      <c r="S59" s="38">
        <f t="shared" si="2"/>
        <v>2</v>
      </c>
      <c r="T59" s="209">
        <f t="shared" si="3"/>
        <v>2</v>
      </c>
      <c r="U59" s="39"/>
      <c r="V59" s="38"/>
      <c r="W59" s="209">
        <f t="shared" si="4"/>
        <v>0</v>
      </c>
    </row>
    <row r="60" spans="1:23" ht="24.75" customHeight="1" thickBot="1" x14ac:dyDescent="0.25">
      <c r="A60" s="176"/>
      <c r="B60" s="458"/>
      <c r="C60" s="198" t="s">
        <v>83</v>
      </c>
      <c r="D60" s="193"/>
      <c r="E60" s="26"/>
      <c r="F60" s="26"/>
      <c r="G60" s="26"/>
      <c r="H60" s="26"/>
      <c r="I60" s="26"/>
      <c r="J60" s="26"/>
      <c r="K60" s="26"/>
      <c r="L60" s="26"/>
      <c r="M60" s="26">
        <v>1</v>
      </c>
      <c r="N60" s="26"/>
      <c r="O60" s="26"/>
      <c r="P60" s="26"/>
      <c r="Q60" s="3"/>
      <c r="R60" s="180">
        <f t="shared" si="1"/>
        <v>0</v>
      </c>
      <c r="S60" s="3">
        <f t="shared" si="2"/>
        <v>1</v>
      </c>
      <c r="T60" s="208">
        <f t="shared" si="3"/>
        <v>1</v>
      </c>
      <c r="U60" s="193"/>
      <c r="V60" s="3"/>
      <c r="W60" s="208">
        <f t="shared" si="4"/>
        <v>0</v>
      </c>
    </row>
    <row r="61" spans="1:23" ht="24.75" customHeight="1" thickBot="1" x14ac:dyDescent="0.25">
      <c r="A61" s="175"/>
      <c r="B61" s="152" t="s">
        <v>33</v>
      </c>
      <c r="C61" s="199" t="s">
        <v>86</v>
      </c>
      <c r="D61" s="39"/>
      <c r="E61" s="27"/>
      <c r="F61" s="27"/>
      <c r="G61" s="27">
        <v>1</v>
      </c>
      <c r="H61" s="27"/>
      <c r="I61" s="27"/>
      <c r="J61" s="27"/>
      <c r="K61" s="27"/>
      <c r="L61" s="27"/>
      <c r="M61" s="27"/>
      <c r="N61" s="27"/>
      <c r="O61" s="27"/>
      <c r="P61" s="27"/>
      <c r="Q61" s="38"/>
      <c r="R61" s="181">
        <f t="shared" si="1"/>
        <v>0</v>
      </c>
      <c r="S61" s="38">
        <f t="shared" si="2"/>
        <v>1</v>
      </c>
      <c r="T61" s="209">
        <f t="shared" si="3"/>
        <v>1</v>
      </c>
      <c r="U61" s="39"/>
      <c r="V61" s="38"/>
      <c r="W61" s="209">
        <f t="shared" si="4"/>
        <v>0</v>
      </c>
    </row>
    <row r="62" spans="1:23" ht="24.75" customHeight="1" thickBot="1" x14ac:dyDescent="0.25">
      <c r="A62" s="176"/>
      <c r="B62" s="459" t="s">
        <v>37</v>
      </c>
      <c r="C62" s="198" t="s">
        <v>86</v>
      </c>
      <c r="D62" s="193"/>
      <c r="E62" s="26"/>
      <c r="F62" s="26"/>
      <c r="G62" s="26">
        <v>1</v>
      </c>
      <c r="H62" s="26"/>
      <c r="I62" s="26"/>
      <c r="J62" s="26"/>
      <c r="K62" s="26"/>
      <c r="L62" s="26"/>
      <c r="M62" s="26"/>
      <c r="N62" s="26"/>
      <c r="O62" s="26"/>
      <c r="P62" s="26"/>
      <c r="Q62" s="3"/>
      <c r="R62" s="180">
        <f t="shared" si="1"/>
        <v>0</v>
      </c>
      <c r="S62" s="3">
        <f t="shared" si="2"/>
        <v>1</v>
      </c>
      <c r="T62" s="208">
        <f t="shared" si="3"/>
        <v>1</v>
      </c>
      <c r="U62" s="193"/>
      <c r="V62" s="3"/>
      <c r="W62" s="208">
        <f t="shared" si="4"/>
        <v>0</v>
      </c>
    </row>
    <row r="63" spans="1:23" ht="24.75" customHeight="1" thickBot="1" x14ac:dyDescent="0.25">
      <c r="A63" s="175"/>
      <c r="B63" s="457"/>
      <c r="C63" s="199" t="s">
        <v>101</v>
      </c>
      <c r="D63" s="39"/>
      <c r="E63" s="27"/>
      <c r="F63" s="27"/>
      <c r="G63" s="27"/>
      <c r="H63" s="27">
        <v>1</v>
      </c>
      <c r="I63" s="27"/>
      <c r="J63" s="27"/>
      <c r="K63" s="27"/>
      <c r="L63" s="27"/>
      <c r="M63" s="27"/>
      <c r="N63" s="27"/>
      <c r="O63" s="27"/>
      <c r="P63" s="27"/>
      <c r="Q63" s="38"/>
      <c r="R63" s="181">
        <f t="shared" si="1"/>
        <v>1</v>
      </c>
      <c r="S63" s="38">
        <f t="shared" si="2"/>
        <v>0</v>
      </c>
      <c r="T63" s="209">
        <f t="shared" si="3"/>
        <v>1</v>
      </c>
      <c r="U63" s="39"/>
      <c r="V63" s="38"/>
      <c r="W63" s="209">
        <f t="shared" si="4"/>
        <v>0</v>
      </c>
    </row>
    <row r="64" spans="1:23" ht="24.75" customHeight="1" thickBot="1" x14ac:dyDescent="0.25">
      <c r="A64" s="176"/>
      <c r="B64" s="457"/>
      <c r="C64" s="198" t="s">
        <v>102</v>
      </c>
      <c r="D64" s="193"/>
      <c r="E64" s="26"/>
      <c r="F64" s="26"/>
      <c r="G64" s="26"/>
      <c r="H64" s="26">
        <v>1</v>
      </c>
      <c r="I64" s="26"/>
      <c r="J64" s="26"/>
      <c r="K64" s="26"/>
      <c r="L64" s="26"/>
      <c r="M64" s="26"/>
      <c r="N64" s="26"/>
      <c r="O64" s="26"/>
      <c r="P64" s="26"/>
      <c r="Q64" s="3"/>
      <c r="R64" s="180">
        <f t="shared" si="1"/>
        <v>1</v>
      </c>
      <c r="S64" s="3">
        <f t="shared" si="2"/>
        <v>0</v>
      </c>
      <c r="T64" s="208">
        <f t="shared" si="3"/>
        <v>1</v>
      </c>
      <c r="U64" s="193"/>
      <c r="V64" s="3"/>
      <c r="W64" s="208">
        <f t="shared" si="4"/>
        <v>0</v>
      </c>
    </row>
    <row r="65" spans="1:23" ht="24.75" customHeight="1" thickBot="1" x14ac:dyDescent="0.25">
      <c r="A65" s="175"/>
      <c r="B65" s="457"/>
      <c r="C65" s="199" t="s">
        <v>82</v>
      </c>
      <c r="D65" s="39"/>
      <c r="E65" s="27"/>
      <c r="F65" s="27"/>
      <c r="G65" s="27"/>
      <c r="H65" s="27"/>
      <c r="I65" s="27"/>
      <c r="J65" s="27">
        <v>1</v>
      </c>
      <c r="K65" s="27"/>
      <c r="L65" s="27"/>
      <c r="M65" s="27"/>
      <c r="N65" s="27"/>
      <c r="O65" s="27"/>
      <c r="P65" s="27"/>
      <c r="Q65" s="38"/>
      <c r="R65" s="181">
        <f t="shared" si="1"/>
        <v>1</v>
      </c>
      <c r="S65" s="38">
        <f t="shared" si="2"/>
        <v>0</v>
      </c>
      <c r="T65" s="209">
        <f t="shared" si="3"/>
        <v>1</v>
      </c>
      <c r="U65" s="39"/>
      <c r="V65" s="38"/>
      <c r="W65" s="209">
        <f t="shared" si="4"/>
        <v>0</v>
      </c>
    </row>
    <row r="66" spans="1:23" ht="24.75" customHeight="1" thickBot="1" x14ac:dyDescent="0.25">
      <c r="A66" s="176"/>
      <c r="B66" s="457"/>
      <c r="C66" s="198" t="s">
        <v>84</v>
      </c>
      <c r="D66" s="193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3"/>
      <c r="R66" s="180">
        <f t="shared" si="1"/>
        <v>0</v>
      </c>
      <c r="S66" s="3">
        <f t="shared" si="2"/>
        <v>0</v>
      </c>
      <c r="T66" s="208">
        <f t="shared" si="3"/>
        <v>0</v>
      </c>
      <c r="U66" s="193">
        <v>1</v>
      </c>
      <c r="V66" s="3">
        <v>1</v>
      </c>
      <c r="W66" s="208">
        <f t="shared" si="4"/>
        <v>2</v>
      </c>
    </row>
    <row r="67" spans="1:23" ht="24.75" customHeight="1" thickBot="1" x14ac:dyDescent="0.25">
      <c r="A67" s="175"/>
      <c r="B67" s="458"/>
      <c r="C67" s="199" t="s">
        <v>100</v>
      </c>
      <c r="D67" s="39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38"/>
      <c r="R67" s="181">
        <f t="shared" si="1"/>
        <v>0</v>
      </c>
      <c r="S67" s="38">
        <f t="shared" si="2"/>
        <v>0</v>
      </c>
      <c r="T67" s="209">
        <f t="shared" si="3"/>
        <v>0</v>
      </c>
      <c r="U67" s="39"/>
      <c r="V67" s="38">
        <v>1</v>
      </c>
      <c r="W67" s="209">
        <f t="shared" si="4"/>
        <v>1</v>
      </c>
    </row>
    <row r="68" spans="1:23" ht="24.75" customHeight="1" thickBot="1" x14ac:dyDescent="0.25">
      <c r="A68" s="176"/>
      <c r="B68" s="460" t="s">
        <v>35</v>
      </c>
      <c r="C68" s="198" t="s">
        <v>80</v>
      </c>
      <c r="D68" s="193"/>
      <c r="E68" s="26"/>
      <c r="F68" s="26">
        <v>1</v>
      </c>
      <c r="G68" s="26">
        <v>1</v>
      </c>
      <c r="H68" s="26"/>
      <c r="I68" s="26"/>
      <c r="J68" s="26"/>
      <c r="K68" s="26"/>
      <c r="L68" s="26">
        <v>1</v>
      </c>
      <c r="M68" s="26"/>
      <c r="N68" s="26"/>
      <c r="O68" s="26"/>
      <c r="P68" s="26"/>
      <c r="Q68" s="3"/>
      <c r="R68" s="180">
        <f t="shared" si="1"/>
        <v>2</v>
      </c>
      <c r="S68" s="3">
        <f t="shared" si="2"/>
        <v>1</v>
      </c>
      <c r="T68" s="208">
        <f t="shared" si="3"/>
        <v>3</v>
      </c>
      <c r="U68" s="193"/>
      <c r="V68" s="3"/>
      <c r="W68" s="208">
        <f t="shared" si="4"/>
        <v>0</v>
      </c>
    </row>
    <row r="69" spans="1:23" ht="24.75" customHeight="1" thickBot="1" x14ac:dyDescent="0.25">
      <c r="A69" s="175"/>
      <c r="B69" s="462"/>
      <c r="C69" s="199" t="s">
        <v>86</v>
      </c>
      <c r="D69" s="39"/>
      <c r="E69" s="27"/>
      <c r="F69" s="27">
        <v>1</v>
      </c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38"/>
      <c r="R69" s="181">
        <f t="shared" si="1"/>
        <v>1</v>
      </c>
      <c r="S69" s="38">
        <f t="shared" si="2"/>
        <v>0</v>
      </c>
      <c r="T69" s="209">
        <f t="shared" si="3"/>
        <v>1</v>
      </c>
      <c r="U69" s="39"/>
      <c r="V69" s="38"/>
      <c r="W69" s="209">
        <f t="shared" si="4"/>
        <v>0</v>
      </c>
    </row>
    <row r="70" spans="1:23" ht="24.75" customHeight="1" thickBot="1" x14ac:dyDescent="0.25">
      <c r="A70" s="176"/>
      <c r="B70" s="462"/>
      <c r="C70" s="198" t="s">
        <v>84</v>
      </c>
      <c r="D70" s="193"/>
      <c r="E70" s="26"/>
      <c r="F70" s="26"/>
      <c r="G70" s="26"/>
      <c r="H70" s="26">
        <v>1</v>
      </c>
      <c r="I70" s="26">
        <v>2</v>
      </c>
      <c r="J70" s="26"/>
      <c r="K70" s="26"/>
      <c r="L70" s="26"/>
      <c r="M70" s="26"/>
      <c r="N70" s="26"/>
      <c r="O70" s="26"/>
      <c r="P70" s="26"/>
      <c r="Q70" s="3"/>
      <c r="R70" s="180">
        <f t="shared" si="1"/>
        <v>1</v>
      </c>
      <c r="S70" s="3">
        <f t="shared" si="2"/>
        <v>2</v>
      </c>
      <c r="T70" s="208">
        <f t="shared" si="3"/>
        <v>3</v>
      </c>
      <c r="U70" s="193">
        <v>1</v>
      </c>
      <c r="V70" s="3">
        <v>1</v>
      </c>
      <c r="W70" s="208">
        <f t="shared" si="4"/>
        <v>2</v>
      </c>
    </row>
    <row r="71" spans="1:23" ht="24.75" customHeight="1" thickBot="1" x14ac:dyDescent="0.25">
      <c r="A71" s="175"/>
      <c r="B71" s="461"/>
      <c r="C71" s="199" t="s">
        <v>103</v>
      </c>
      <c r="D71" s="39"/>
      <c r="E71" s="27"/>
      <c r="F71" s="27"/>
      <c r="G71" s="27"/>
      <c r="H71" s="27"/>
      <c r="I71" s="27"/>
      <c r="J71" s="27"/>
      <c r="K71" s="27">
        <v>1</v>
      </c>
      <c r="L71" s="27"/>
      <c r="M71" s="27"/>
      <c r="N71" s="27"/>
      <c r="O71" s="27"/>
      <c r="P71" s="27"/>
      <c r="Q71" s="38"/>
      <c r="R71" s="181">
        <f t="shared" si="1"/>
        <v>0</v>
      </c>
      <c r="S71" s="38">
        <f t="shared" si="2"/>
        <v>1</v>
      </c>
      <c r="T71" s="209">
        <f t="shared" si="3"/>
        <v>1</v>
      </c>
      <c r="U71" s="39"/>
      <c r="V71" s="38"/>
      <c r="W71" s="209">
        <f t="shared" si="4"/>
        <v>0</v>
      </c>
    </row>
    <row r="72" spans="1:23" ht="24.75" customHeight="1" thickBot="1" x14ac:dyDescent="0.25">
      <c r="A72" s="176"/>
      <c r="B72" s="153" t="s">
        <v>106</v>
      </c>
      <c r="C72" s="198" t="s">
        <v>104</v>
      </c>
      <c r="D72" s="193"/>
      <c r="E72" s="26"/>
      <c r="F72" s="26"/>
      <c r="G72" s="26">
        <v>1</v>
      </c>
      <c r="H72" s="26"/>
      <c r="I72" s="26"/>
      <c r="J72" s="26"/>
      <c r="K72" s="26"/>
      <c r="L72" s="26"/>
      <c r="M72" s="26"/>
      <c r="N72" s="26"/>
      <c r="O72" s="26"/>
      <c r="P72" s="26"/>
      <c r="Q72" s="3"/>
      <c r="R72" s="180">
        <f t="shared" si="1"/>
        <v>0</v>
      </c>
      <c r="S72" s="3">
        <f t="shared" si="2"/>
        <v>1</v>
      </c>
      <c r="T72" s="208">
        <f t="shared" si="3"/>
        <v>1</v>
      </c>
      <c r="U72" s="193"/>
      <c r="V72" s="3"/>
      <c r="W72" s="208">
        <f t="shared" si="4"/>
        <v>0</v>
      </c>
    </row>
    <row r="73" spans="1:23" ht="24.75" customHeight="1" thickBot="1" x14ac:dyDescent="0.25">
      <c r="A73" s="175"/>
      <c r="B73" s="460" t="s">
        <v>107</v>
      </c>
      <c r="C73" s="199" t="s">
        <v>78</v>
      </c>
      <c r="D73" s="39"/>
      <c r="E73" s="27"/>
      <c r="F73" s="27">
        <v>1</v>
      </c>
      <c r="G73" s="27">
        <v>1</v>
      </c>
      <c r="H73" s="27"/>
      <c r="I73" s="27"/>
      <c r="J73" s="27"/>
      <c r="K73" s="27"/>
      <c r="L73" s="27"/>
      <c r="M73" s="27"/>
      <c r="N73" s="27"/>
      <c r="O73" s="27"/>
      <c r="P73" s="27"/>
      <c r="Q73" s="38"/>
      <c r="R73" s="181">
        <f t="shared" ref="R73:R104" si="15">SUM(D73+F73+H73+J73+L73+N73+P73)</f>
        <v>1</v>
      </c>
      <c r="S73" s="38">
        <f t="shared" ref="S73:S104" si="16">SUM(E73+G73+I73+K73+M73+O73+Q73)</f>
        <v>1</v>
      </c>
      <c r="T73" s="209">
        <f t="shared" ref="T73:T104" si="17">SUM(R73:S73)</f>
        <v>2</v>
      </c>
      <c r="U73" s="39"/>
      <c r="V73" s="38"/>
      <c r="W73" s="209">
        <f t="shared" ref="W73:W104" si="18">SUM(U73:V73)</f>
        <v>0</v>
      </c>
    </row>
    <row r="74" spans="1:23" ht="24.75" customHeight="1" thickBot="1" x14ac:dyDescent="0.25">
      <c r="A74" s="176"/>
      <c r="B74" s="462"/>
      <c r="C74" s="198" t="s">
        <v>80</v>
      </c>
      <c r="D74" s="193"/>
      <c r="E74" s="26"/>
      <c r="F74" s="26">
        <v>1</v>
      </c>
      <c r="G74" s="26"/>
      <c r="H74" s="26"/>
      <c r="I74" s="26"/>
      <c r="J74" s="26"/>
      <c r="K74" s="26"/>
      <c r="L74" s="26"/>
      <c r="M74" s="26">
        <v>1</v>
      </c>
      <c r="N74" s="26"/>
      <c r="O74" s="26"/>
      <c r="P74" s="26"/>
      <c r="Q74" s="3"/>
      <c r="R74" s="180">
        <f t="shared" si="15"/>
        <v>1</v>
      </c>
      <c r="S74" s="3">
        <f t="shared" si="16"/>
        <v>1</v>
      </c>
      <c r="T74" s="208">
        <f t="shared" si="17"/>
        <v>2</v>
      </c>
      <c r="U74" s="193"/>
      <c r="V74" s="3"/>
      <c r="W74" s="208">
        <f t="shared" si="18"/>
        <v>0</v>
      </c>
    </row>
    <row r="75" spans="1:23" ht="24.75" customHeight="1" thickBot="1" x14ac:dyDescent="0.25">
      <c r="A75" s="175"/>
      <c r="B75" s="462"/>
      <c r="C75" s="199" t="s">
        <v>84</v>
      </c>
      <c r="D75" s="39"/>
      <c r="E75" s="27"/>
      <c r="F75" s="27"/>
      <c r="G75" s="27"/>
      <c r="H75" s="27"/>
      <c r="I75" s="27">
        <v>2</v>
      </c>
      <c r="J75" s="27"/>
      <c r="K75" s="27">
        <v>5</v>
      </c>
      <c r="L75" s="27">
        <v>1</v>
      </c>
      <c r="M75" s="27">
        <v>5</v>
      </c>
      <c r="N75" s="27"/>
      <c r="O75" s="27"/>
      <c r="P75" s="27"/>
      <c r="Q75" s="38"/>
      <c r="R75" s="181">
        <f t="shared" si="15"/>
        <v>1</v>
      </c>
      <c r="S75" s="38">
        <f t="shared" si="16"/>
        <v>12</v>
      </c>
      <c r="T75" s="209">
        <f t="shared" si="17"/>
        <v>13</v>
      </c>
      <c r="U75" s="39">
        <v>2</v>
      </c>
      <c r="V75" s="38">
        <v>4</v>
      </c>
      <c r="W75" s="209">
        <f t="shared" si="18"/>
        <v>6</v>
      </c>
    </row>
    <row r="76" spans="1:23" ht="24.75" customHeight="1" thickBot="1" x14ac:dyDescent="0.25">
      <c r="A76" s="176"/>
      <c r="B76" s="461"/>
      <c r="C76" s="198" t="s">
        <v>82</v>
      </c>
      <c r="D76" s="193"/>
      <c r="E76" s="26"/>
      <c r="F76" s="26"/>
      <c r="G76" s="26"/>
      <c r="H76" s="26">
        <v>1</v>
      </c>
      <c r="I76" s="26"/>
      <c r="J76" s="26"/>
      <c r="K76" s="26"/>
      <c r="L76" s="26"/>
      <c r="M76" s="26"/>
      <c r="N76" s="26"/>
      <c r="O76" s="26"/>
      <c r="P76" s="26"/>
      <c r="Q76" s="3"/>
      <c r="R76" s="180">
        <f t="shared" si="15"/>
        <v>1</v>
      </c>
      <c r="S76" s="3">
        <f t="shared" si="16"/>
        <v>0</v>
      </c>
      <c r="T76" s="208">
        <f t="shared" si="17"/>
        <v>1</v>
      </c>
      <c r="U76" s="193"/>
      <c r="V76" s="3"/>
      <c r="W76" s="208">
        <f t="shared" si="18"/>
        <v>0</v>
      </c>
    </row>
    <row r="77" spans="1:23" ht="24.75" customHeight="1" thickBot="1" x14ac:dyDescent="0.25">
      <c r="A77" s="175"/>
      <c r="B77" s="459" t="s">
        <v>36</v>
      </c>
      <c r="C77" s="199" t="s">
        <v>78</v>
      </c>
      <c r="D77" s="39"/>
      <c r="E77" s="27"/>
      <c r="F77" s="27">
        <v>1</v>
      </c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38"/>
      <c r="R77" s="181">
        <f t="shared" si="15"/>
        <v>1</v>
      </c>
      <c r="S77" s="38">
        <f t="shared" si="16"/>
        <v>0</v>
      </c>
      <c r="T77" s="209">
        <f t="shared" si="17"/>
        <v>1</v>
      </c>
      <c r="U77" s="39"/>
      <c r="V77" s="38"/>
      <c r="W77" s="209">
        <f t="shared" si="18"/>
        <v>0</v>
      </c>
    </row>
    <row r="78" spans="1:23" ht="24.75" customHeight="1" thickBot="1" x14ac:dyDescent="0.25">
      <c r="A78" s="176"/>
      <c r="B78" s="457"/>
      <c r="C78" s="198" t="s">
        <v>84</v>
      </c>
      <c r="D78" s="193"/>
      <c r="E78" s="26"/>
      <c r="F78" s="26"/>
      <c r="G78" s="26"/>
      <c r="H78" s="26"/>
      <c r="I78" s="26"/>
      <c r="J78" s="26"/>
      <c r="K78" s="26">
        <v>1</v>
      </c>
      <c r="L78" s="26"/>
      <c r="M78" s="26"/>
      <c r="N78" s="26"/>
      <c r="O78" s="26"/>
      <c r="P78" s="26"/>
      <c r="Q78" s="3"/>
      <c r="R78" s="180">
        <f t="shared" si="15"/>
        <v>0</v>
      </c>
      <c r="S78" s="3">
        <f t="shared" si="16"/>
        <v>1</v>
      </c>
      <c r="T78" s="208">
        <f t="shared" si="17"/>
        <v>1</v>
      </c>
      <c r="U78" s="193"/>
      <c r="V78" s="3"/>
      <c r="W78" s="208">
        <f t="shared" si="18"/>
        <v>0</v>
      </c>
    </row>
    <row r="79" spans="1:23" ht="24.75" customHeight="1" thickBot="1" x14ac:dyDescent="0.25">
      <c r="A79" s="175"/>
      <c r="B79" s="458"/>
      <c r="C79" s="199" t="s">
        <v>100</v>
      </c>
      <c r="D79" s="39"/>
      <c r="E79" s="27"/>
      <c r="F79" s="27"/>
      <c r="G79" s="27"/>
      <c r="H79" s="27"/>
      <c r="I79" s="27"/>
      <c r="J79" s="27"/>
      <c r="K79" s="27">
        <v>1</v>
      </c>
      <c r="L79" s="27"/>
      <c r="M79" s="27"/>
      <c r="N79" s="27"/>
      <c r="O79" s="27"/>
      <c r="P79" s="27"/>
      <c r="Q79" s="38"/>
      <c r="R79" s="181">
        <f t="shared" si="15"/>
        <v>0</v>
      </c>
      <c r="S79" s="38">
        <f t="shared" si="16"/>
        <v>1</v>
      </c>
      <c r="T79" s="209">
        <f t="shared" si="17"/>
        <v>1</v>
      </c>
      <c r="U79" s="39"/>
      <c r="V79" s="38"/>
      <c r="W79" s="209">
        <f t="shared" si="18"/>
        <v>0</v>
      </c>
    </row>
    <row r="80" spans="1:23" ht="24.75" customHeight="1" thickBot="1" x14ac:dyDescent="0.25">
      <c r="A80" s="176"/>
      <c r="B80" s="152" t="s">
        <v>33</v>
      </c>
      <c r="C80" s="198" t="s">
        <v>84</v>
      </c>
      <c r="D80" s="193"/>
      <c r="E80" s="26"/>
      <c r="F80" s="26"/>
      <c r="G80" s="26">
        <v>1</v>
      </c>
      <c r="H80" s="26"/>
      <c r="I80" s="26"/>
      <c r="J80" s="26"/>
      <c r="K80" s="26"/>
      <c r="L80" s="26">
        <v>1</v>
      </c>
      <c r="M80" s="26"/>
      <c r="N80" s="26"/>
      <c r="O80" s="26"/>
      <c r="P80" s="26"/>
      <c r="Q80" s="3"/>
      <c r="R80" s="180">
        <f t="shared" si="15"/>
        <v>1</v>
      </c>
      <c r="S80" s="3">
        <f t="shared" si="16"/>
        <v>1</v>
      </c>
      <c r="T80" s="208">
        <f t="shared" si="17"/>
        <v>2</v>
      </c>
      <c r="U80" s="193"/>
      <c r="V80" s="3"/>
      <c r="W80" s="208">
        <f t="shared" si="18"/>
        <v>0</v>
      </c>
    </row>
    <row r="81" spans="1:23" ht="24.75" customHeight="1" thickBot="1" x14ac:dyDescent="0.25">
      <c r="A81" s="175"/>
      <c r="B81" s="459" t="s">
        <v>51</v>
      </c>
      <c r="C81" s="199" t="s">
        <v>80</v>
      </c>
      <c r="D81" s="39"/>
      <c r="E81" s="27"/>
      <c r="F81" s="27"/>
      <c r="G81" s="27"/>
      <c r="H81" s="27">
        <v>2</v>
      </c>
      <c r="I81" s="27"/>
      <c r="J81" s="27"/>
      <c r="K81" s="27"/>
      <c r="L81" s="27"/>
      <c r="M81" s="27"/>
      <c r="N81" s="27"/>
      <c r="O81" s="27"/>
      <c r="P81" s="27"/>
      <c r="Q81" s="38"/>
      <c r="R81" s="181">
        <f t="shared" si="15"/>
        <v>2</v>
      </c>
      <c r="S81" s="38">
        <f t="shared" si="16"/>
        <v>0</v>
      </c>
      <c r="T81" s="209">
        <f t="shared" si="17"/>
        <v>2</v>
      </c>
      <c r="U81" s="39"/>
      <c r="V81" s="38"/>
      <c r="W81" s="209">
        <f t="shared" si="18"/>
        <v>0</v>
      </c>
    </row>
    <row r="82" spans="1:23" ht="24.75" customHeight="1" thickBot="1" x14ac:dyDescent="0.25">
      <c r="A82" s="176"/>
      <c r="B82" s="458"/>
      <c r="C82" s="198" t="s">
        <v>100</v>
      </c>
      <c r="D82" s="193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3"/>
      <c r="R82" s="180">
        <f t="shared" si="15"/>
        <v>0</v>
      </c>
      <c r="S82" s="3">
        <f t="shared" si="16"/>
        <v>0</v>
      </c>
      <c r="T82" s="208">
        <f t="shared" si="17"/>
        <v>0</v>
      </c>
      <c r="U82" s="193">
        <v>1</v>
      </c>
      <c r="V82" s="3"/>
      <c r="W82" s="208">
        <f t="shared" si="18"/>
        <v>1</v>
      </c>
    </row>
    <row r="83" spans="1:23" ht="24.75" customHeight="1" thickBot="1" x14ac:dyDescent="0.25">
      <c r="A83" s="175"/>
      <c r="B83" s="460" t="s">
        <v>79</v>
      </c>
      <c r="C83" s="199" t="s">
        <v>82</v>
      </c>
      <c r="D83" s="39"/>
      <c r="E83" s="27"/>
      <c r="F83" s="27"/>
      <c r="G83" s="27"/>
      <c r="H83" s="27"/>
      <c r="I83" s="27"/>
      <c r="J83" s="27">
        <v>1</v>
      </c>
      <c r="K83" s="27"/>
      <c r="L83" s="27"/>
      <c r="M83" s="27"/>
      <c r="N83" s="27"/>
      <c r="O83" s="27"/>
      <c r="P83" s="27"/>
      <c r="Q83" s="38"/>
      <c r="R83" s="181">
        <f t="shared" si="15"/>
        <v>1</v>
      </c>
      <c r="S83" s="38">
        <f t="shared" si="16"/>
        <v>0</v>
      </c>
      <c r="T83" s="209">
        <f t="shared" si="17"/>
        <v>1</v>
      </c>
      <c r="U83" s="39"/>
      <c r="V83" s="38"/>
      <c r="W83" s="209">
        <f t="shared" si="18"/>
        <v>0</v>
      </c>
    </row>
    <row r="84" spans="1:23" ht="24.75" customHeight="1" thickBot="1" x14ac:dyDescent="0.25">
      <c r="A84" s="176"/>
      <c r="B84" s="461"/>
      <c r="C84" s="198" t="s">
        <v>84</v>
      </c>
      <c r="D84" s="193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3"/>
      <c r="R84" s="180">
        <f t="shared" si="15"/>
        <v>0</v>
      </c>
      <c r="S84" s="3">
        <f t="shared" si="16"/>
        <v>0</v>
      </c>
      <c r="T84" s="208">
        <f t="shared" si="17"/>
        <v>0</v>
      </c>
      <c r="U84" s="193"/>
      <c r="V84" s="3">
        <v>1</v>
      </c>
      <c r="W84" s="208">
        <f t="shared" si="18"/>
        <v>1</v>
      </c>
    </row>
    <row r="85" spans="1:23" ht="24.75" customHeight="1" thickBot="1" x14ac:dyDescent="0.25">
      <c r="A85" s="175"/>
      <c r="B85" s="153" t="s">
        <v>31</v>
      </c>
      <c r="C85" s="199" t="s">
        <v>80</v>
      </c>
      <c r="D85" s="39"/>
      <c r="E85" s="27"/>
      <c r="F85" s="27"/>
      <c r="G85" s="27"/>
      <c r="H85" s="27"/>
      <c r="I85" s="27"/>
      <c r="J85" s="27"/>
      <c r="K85" s="27">
        <v>2</v>
      </c>
      <c r="L85" s="27"/>
      <c r="M85" s="27"/>
      <c r="N85" s="27"/>
      <c r="O85" s="27"/>
      <c r="P85" s="27"/>
      <c r="Q85" s="38"/>
      <c r="R85" s="181">
        <f t="shared" si="15"/>
        <v>0</v>
      </c>
      <c r="S85" s="38">
        <f t="shared" si="16"/>
        <v>2</v>
      </c>
      <c r="T85" s="209">
        <f t="shared" si="17"/>
        <v>2</v>
      </c>
      <c r="U85" s="39"/>
      <c r="V85" s="38"/>
      <c r="W85" s="209">
        <f t="shared" si="18"/>
        <v>0</v>
      </c>
    </row>
    <row r="86" spans="1:23" ht="24.75" customHeight="1" thickBot="1" x14ac:dyDescent="0.25">
      <c r="A86" s="188"/>
      <c r="B86" s="156" t="s">
        <v>109</v>
      </c>
      <c r="C86" s="200" t="s">
        <v>108</v>
      </c>
      <c r="D86" s="194"/>
      <c r="E86" s="21"/>
      <c r="F86" s="21"/>
      <c r="G86" s="21"/>
      <c r="H86" s="21"/>
      <c r="I86" s="21"/>
      <c r="J86" s="21"/>
      <c r="K86" s="21"/>
      <c r="L86" s="21"/>
      <c r="M86" s="21">
        <v>1</v>
      </c>
      <c r="N86" s="21"/>
      <c r="O86" s="21"/>
      <c r="P86" s="21"/>
      <c r="Q86" s="69"/>
      <c r="R86" s="182">
        <f t="shared" si="15"/>
        <v>0</v>
      </c>
      <c r="S86" s="69">
        <f t="shared" si="16"/>
        <v>1</v>
      </c>
      <c r="T86" s="210">
        <f t="shared" si="17"/>
        <v>1</v>
      </c>
      <c r="U86" s="194"/>
      <c r="V86" s="69"/>
      <c r="W86" s="210">
        <f t="shared" si="18"/>
        <v>0</v>
      </c>
    </row>
    <row r="87" spans="1:23" ht="24.75" customHeight="1" thickTop="1" thickBot="1" x14ac:dyDescent="0.25">
      <c r="A87" s="187" t="s">
        <v>636</v>
      </c>
      <c r="B87" s="213"/>
      <c r="C87" s="214"/>
      <c r="D87" s="192">
        <f>SUM(D54:D86)</f>
        <v>0</v>
      </c>
      <c r="E87" s="177">
        <f t="shared" ref="E87:Q87" si="19">SUM(E54:E86)</f>
        <v>0</v>
      </c>
      <c r="F87" s="177">
        <f>SUM(F54:F86)</f>
        <v>8</v>
      </c>
      <c r="G87" s="177">
        <f t="shared" si="19"/>
        <v>8</v>
      </c>
      <c r="H87" s="177">
        <f t="shared" si="19"/>
        <v>9</v>
      </c>
      <c r="I87" s="177">
        <f t="shared" si="19"/>
        <v>10</v>
      </c>
      <c r="J87" s="177">
        <f t="shared" si="19"/>
        <v>3</v>
      </c>
      <c r="K87" s="177">
        <f t="shared" si="19"/>
        <v>12</v>
      </c>
      <c r="L87" s="177">
        <f t="shared" si="19"/>
        <v>5</v>
      </c>
      <c r="M87" s="177">
        <f t="shared" si="19"/>
        <v>10</v>
      </c>
      <c r="N87" s="177">
        <f t="shared" si="19"/>
        <v>0</v>
      </c>
      <c r="O87" s="177">
        <f t="shared" si="19"/>
        <v>0</v>
      </c>
      <c r="P87" s="177">
        <f t="shared" si="19"/>
        <v>0</v>
      </c>
      <c r="Q87" s="205">
        <f t="shared" si="19"/>
        <v>0</v>
      </c>
      <c r="R87" s="177">
        <f t="shared" si="15"/>
        <v>25</v>
      </c>
      <c r="S87" s="205">
        <f t="shared" si="16"/>
        <v>40</v>
      </c>
      <c r="T87" s="207">
        <f t="shared" si="17"/>
        <v>65</v>
      </c>
      <c r="U87" s="192">
        <f t="shared" ref="U87:V87" si="20">SUM(U54:U86)</f>
        <v>6</v>
      </c>
      <c r="V87" s="205">
        <f t="shared" si="20"/>
        <v>9</v>
      </c>
      <c r="W87" s="207">
        <f t="shared" si="18"/>
        <v>15</v>
      </c>
    </row>
    <row r="88" spans="1:23" ht="24.75" customHeight="1" thickTop="1" thickBot="1" x14ac:dyDescent="0.25">
      <c r="A88" s="176" t="s">
        <v>696</v>
      </c>
      <c r="B88" s="152"/>
      <c r="C88" s="198" t="s">
        <v>86</v>
      </c>
      <c r="D88" s="193"/>
      <c r="E88" s="26"/>
      <c r="F88" s="26"/>
      <c r="G88" s="26">
        <v>3</v>
      </c>
      <c r="H88" s="26"/>
      <c r="I88" s="26"/>
      <c r="J88" s="26"/>
      <c r="K88" s="26"/>
      <c r="L88" s="26"/>
      <c r="M88" s="26"/>
      <c r="N88" s="26"/>
      <c r="O88" s="26"/>
      <c r="P88" s="26"/>
      <c r="Q88" s="3"/>
      <c r="R88" s="180">
        <f t="shared" si="15"/>
        <v>0</v>
      </c>
      <c r="S88" s="3">
        <f t="shared" si="16"/>
        <v>3</v>
      </c>
      <c r="T88" s="208">
        <f t="shared" si="17"/>
        <v>3</v>
      </c>
      <c r="U88" s="193"/>
      <c r="V88" s="3"/>
      <c r="W88" s="208">
        <f t="shared" si="18"/>
        <v>0</v>
      </c>
    </row>
    <row r="89" spans="1:23" ht="24.75" customHeight="1" thickBot="1" x14ac:dyDescent="0.25">
      <c r="A89" s="175"/>
      <c r="B89" s="153"/>
      <c r="C89" s="199" t="s">
        <v>82</v>
      </c>
      <c r="D89" s="39"/>
      <c r="E89" s="27"/>
      <c r="F89" s="27">
        <v>1</v>
      </c>
      <c r="G89" s="27"/>
      <c r="H89" s="27">
        <v>1</v>
      </c>
      <c r="I89" s="27"/>
      <c r="J89" s="27"/>
      <c r="K89" s="27"/>
      <c r="L89" s="27"/>
      <c r="M89" s="27"/>
      <c r="N89" s="27"/>
      <c r="O89" s="27"/>
      <c r="P89" s="27"/>
      <c r="Q89" s="38"/>
      <c r="R89" s="181">
        <f t="shared" si="15"/>
        <v>2</v>
      </c>
      <c r="S89" s="38">
        <f t="shared" si="16"/>
        <v>0</v>
      </c>
      <c r="T89" s="209">
        <f t="shared" si="17"/>
        <v>2</v>
      </c>
      <c r="U89" s="39"/>
      <c r="V89" s="38"/>
      <c r="W89" s="209">
        <f t="shared" si="18"/>
        <v>0</v>
      </c>
    </row>
    <row r="90" spans="1:23" ht="24.75" customHeight="1" thickBot="1" x14ac:dyDescent="0.25">
      <c r="A90" s="176"/>
      <c r="B90" s="152"/>
      <c r="C90" s="198" t="s">
        <v>80</v>
      </c>
      <c r="D90" s="193"/>
      <c r="E90" s="26"/>
      <c r="F90" s="26"/>
      <c r="G90" s="26">
        <v>3</v>
      </c>
      <c r="H90" s="26">
        <v>1</v>
      </c>
      <c r="I90" s="26">
        <v>2</v>
      </c>
      <c r="J90" s="26">
        <v>1</v>
      </c>
      <c r="K90" s="26">
        <v>3</v>
      </c>
      <c r="L90" s="26"/>
      <c r="M90" s="26">
        <v>1</v>
      </c>
      <c r="N90" s="26"/>
      <c r="O90" s="26"/>
      <c r="P90" s="26"/>
      <c r="Q90" s="3"/>
      <c r="R90" s="180">
        <f t="shared" si="15"/>
        <v>2</v>
      </c>
      <c r="S90" s="3">
        <f t="shared" si="16"/>
        <v>9</v>
      </c>
      <c r="T90" s="208">
        <f t="shared" si="17"/>
        <v>11</v>
      </c>
      <c r="U90" s="193">
        <v>2</v>
      </c>
      <c r="V90" s="3">
        <v>3</v>
      </c>
      <c r="W90" s="208">
        <f t="shared" si="18"/>
        <v>5</v>
      </c>
    </row>
    <row r="91" spans="1:23" ht="24.75" customHeight="1" thickBot="1" x14ac:dyDescent="0.25">
      <c r="A91" s="175"/>
      <c r="B91" s="153"/>
      <c r="C91" s="199" t="s">
        <v>78</v>
      </c>
      <c r="D91" s="39"/>
      <c r="E91" s="27"/>
      <c r="F91" s="27">
        <v>1</v>
      </c>
      <c r="G91" s="27">
        <v>1</v>
      </c>
      <c r="H91" s="27">
        <v>2</v>
      </c>
      <c r="I91" s="27">
        <v>1</v>
      </c>
      <c r="J91" s="27"/>
      <c r="K91" s="27"/>
      <c r="L91" s="27">
        <v>2</v>
      </c>
      <c r="M91" s="27"/>
      <c r="N91" s="27"/>
      <c r="O91" s="27"/>
      <c r="P91" s="27"/>
      <c r="Q91" s="38"/>
      <c r="R91" s="181">
        <f t="shared" si="15"/>
        <v>5</v>
      </c>
      <c r="S91" s="38">
        <f t="shared" si="16"/>
        <v>2</v>
      </c>
      <c r="T91" s="209">
        <f t="shared" si="17"/>
        <v>7</v>
      </c>
      <c r="U91" s="39">
        <v>2</v>
      </c>
      <c r="V91" s="38">
        <v>1</v>
      </c>
      <c r="W91" s="209">
        <f t="shared" si="18"/>
        <v>3</v>
      </c>
    </row>
    <row r="92" spans="1:23" ht="24.75" customHeight="1" thickBot="1" x14ac:dyDescent="0.25">
      <c r="A92" s="176"/>
      <c r="B92" s="152"/>
      <c r="C92" s="198" t="s">
        <v>110</v>
      </c>
      <c r="D92" s="193"/>
      <c r="E92" s="26"/>
      <c r="F92" s="26">
        <v>1</v>
      </c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3"/>
      <c r="R92" s="180">
        <f t="shared" si="15"/>
        <v>1</v>
      </c>
      <c r="S92" s="3">
        <f t="shared" si="16"/>
        <v>0</v>
      </c>
      <c r="T92" s="208">
        <f t="shared" si="17"/>
        <v>1</v>
      </c>
      <c r="U92" s="193"/>
      <c r="V92" s="3"/>
      <c r="W92" s="208">
        <f t="shared" si="18"/>
        <v>0</v>
      </c>
    </row>
    <row r="93" spans="1:23" ht="24.75" customHeight="1" thickBot="1" x14ac:dyDescent="0.25">
      <c r="A93" s="189"/>
      <c r="B93" s="154"/>
      <c r="C93" s="201" t="s">
        <v>77</v>
      </c>
      <c r="D93" s="195"/>
      <c r="E93" s="23"/>
      <c r="F93" s="23"/>
      <c r="G93" s="23"/>
      <c r="H93" s="23"/>
      <c r="I93" s="23">
        <v>1</v>
      </c>
      <c r="J93" s="23"/>
      <c r="K93" s="23"/>
      <c r="L93" s="23"/>
      <c r="M93" s="23"/>
      <c r="N93" s="23"/>
      <c r="O93" s="23"/>
      <c r="P93" s="23"/>
      <c r="Q93" s="1"/>
      <c r="R93" s="183">
        <f t="shared" si="15"/>
        <v>0</v>
      </c>
      <c r="S93" s="1">
        <f t="shared" si="16"/>
        <v>1</v>
      </c>
      <c r="T93" s="211">
        <f t="shared" si="17"/>
        <v>1</v>
      </c>
      <c r="U93" s="195"/>
      <c r="V93" s="1"/>
      <c r="W93" s="211">
        <f t="shared" si="18"/>
        <v>0</v>
      </c>
    </row>
    <row r="94" spans="1:23" ht="24.75" customHeight="1" thickTop="1" thickBot="1" x14ac:dyDescent="0.25">
      <c r="A94" s="187" t="s">
        <v>661</v>
      </c>
      <c r="B94" s="213"/>
      <c r="C94" s="214"/>
      <c r="D94" s="192">
        <f>SUM(D88:D93)</f>
        <v>0</v>
      </c>
      <c r="E94" s="177">
        <f t="shared" ref="E94:Q94" si="21">SUM(E88:E93)</f>
        <v>0</v>
      </c>
      <c r="F94" s="177">
        <f t="shared" si="21"/>
        <v>3</v>
      </c>
      <c r="G94" s="177">
        <f t="shared" si="21"/>
        <v>7</v>
      </c>
      <c r="H94" s="177">
        <f t="shared" si="21"/>
        <v>4</v>
      </c>
      <c r="I94" s="177">
        <f t="shared" si="21"/>
        <v>4</v>
      </c>
      <c r="J94" s="177">
        <f t="shared" si="21"/>
        <v>1</v>
      </c>
      <c r="K94" s="177">
        <f t="shared" si="21"/>
        <v>3</v>
      </c>
      <c r="L94" s="177">
        <f t="shared" si="21"/>
        <v>2</v>
      </c>
      <c r="M94" s="177">
        <f t="shared" si="21"/>
        <v>1</v>
      </c>
      <c r="N94" s="177">
        <f t="shared" si="21"/>
        <v>0</v>
      </c>
      <c r="O94" s="177">
        <f t="shared" si="21"/>
        <v>0</v>
      </c>
      <c r="P94" s="177">
        <f t="shared" si="21"/>
        <v>0</v>
      </c>
      <c r="Q94" s="205">
        <f t="shared" si="21"/>
        <v>0</v>
      </c>
      <c r="R94" s="177">
        <f t="shared" si="15"/>
        <v>10</v>
      </c>
      <c r="S94" s="205">
        <f t="shared" si="16"/>
        <v>15</v>
      </c>
      <c r="T94" s="207">
        <f t="shared" si="17"/>
        <v>25</v>
      </c>
      <c r="U94" s="192">
        <f t="shared" ref="U94:V94" si="22">SUM(U88:U93)</f>
        <v>4</v>
      </c>
      <c r="V94" s="205">
        <f t="shared" si="22"/>
        <v>4</v>
      </c>
      <c r="W94" s="207">
        <f t="shared" si="18"/>
        <v>8</v>
      </c>
    </row>
    <row r="95" spans="1:23" ht="24.75" customHeight="1" thickTop="1" thickBot="1" x14ac:dyDescent="0.25">
      <c r="A95" s="190" t="s">
        <v>630</v>
      </c>
      <c r="B95" s="456" t="s">
        <v>40</v>
      </c>
      <c r="C95" s="202" t="s">
        <v>82</v>
      </c>
      <c r="D95" s="196"/>
      <c r="E95" s="24"/>
      <c r="F95" s="24">
        <v>11</v>
      </c>
      <c r="G95" s="24">
        <v>6</v>
      </c>
      <c r="H95" s="24">
        <v>6</v>
      </c>
      <c r="I95" s="24">
        <v>2</v>
      </c>
      <c r="J95" s="24"/>
      <c r="K95" s="24"/>
      <c r="L95" s="24"/>
      <c r="M95" s="24"/>
      <c r="N95" s="24"/>
      <c r="O95" s="24"/>
      <c r="P95" s="24"/>
      <c r="Q95" s="2"/>
      <c r="R95" s="184">
        <f t="shared" si="15"/>
        <v>17</v>
      </c>
      <c r="S95" s="2">
        <f t="shared" si="16"/>
        <v>8</v>
      </c>
      <c r="T95" s="212">
        <f t="shared" si="17"/>
        <v>25</v>
      </c>
      <c r="U95" s="196"/>
      <c r="V95" s="2"/>
      <c r="W95" s="212">
        <f t="shared" si="18"/>
        <v>0</v>
      </c>
    </row>
    <row r="96" spans="1:23" ht="24.75" customHeight="1" thickBot="1" x14ac:dyDescent="0.25">
      <c r="A96" s="176"/>
      <c r="B96" s="457"/>
      <c r="C96" s="198" t="s">
        <v>77</v>
      </c>
      <c r="D96" s="193"/>
      <c r="E96" s="26"/>
      <c r="F96" s="26">
        <v>1</v>
      </c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3"/>
      <c r="R96" s="180">
        <f t="shared" si="15"/>
        <v>1</v>
      </c>
      <c r="S96" s="3">
        <f t="shared" si="16"/>
        <v>0</v>
      </c>
      <c r="T96" s="208">
        <f t="shared" si="17"/>
        <v>1</v>
      </c>
      <c r="U96" s="193"/>
      <c r="V96" s="3"/>
      <c r="W96" s="208">
        <f t="shared" si="18"/>
        <v>0</v>
      </c>
    </row>
    <row r="97" spans="1:23" ht="24.75" customHeight="1" thickBot="1" x14ac:dyDescent="0.25">
      <c r="A97" s="175"/>
      <c r="B97" s="458"/>
      <c r="C97" s="199" t="s">
        <v>111</v>
      </c>
      <c r="D97" s="39"/>
      <c r="E97" s="27"/>
      <c r="F97" s="27"/>
      <c r="G97" s="27"/>
      <c r="H97" s="27"/>
      <c r="I97" s="27"/>
      <c r="J97" s="27">
        <v>9</v>
      </c>
      <c r="K97" s="27">
        <v>2</v>
      </c>
      <c r="L97" s="27">
        <v>1</v>
      </c>
      <c r="M97" s="27">
        <v>5</v>
      </c>
      <c r="N97" s="27"/>
      <c r="O97" s="27"/>
      <c r="P97" s="27"/>
      <c r="Q97" s="38"/>
      <c r="R97" s="181">
        <f t="shared" si="15"/>
        <v>10</v>
      </c>
      <c r="S97" s="38">
        <f t="shared" si="16"/>
        <v>7</v>
      </c>
      <c r="T97" s="209">
        <f t="shared" si="17"/>
        <v>17</v>
      </c>
      <c r="U97" s="39">
        <v>6</v>
      </c>
      <c r="V97" s="38">
        <v>1</v>
      </c>
      <c r="W97" s="209">
        <f t="shared" si="18"/>
        <v>7</v>
      </c>
    </row>
    <row r="98" spans="1:23" ht="24.75" customHeight="1" thickBot="1" x14ac:dyDescent="0.25">
      <c r="A98" s="176"/>
      <c r="B98" s="152" t="s">
        <v>41</v>
      </c>
      <c r="C98" s="198" t="s">
        <v>100</v>
      </c>
      <c r="D98" s="193"/>
      <c r="E98" s="26"/>
      <c r="F98" s="26">
        <v>1</v>
      </c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3"/>
      <c r="R98" s="180">
        <f t="shared" si="15"/>
        <v>1</v>
      </c>
      <c r="S98" s="3">
        <f t="shared" si="16"/>
        <v>0</v>
      </c>
      <c r="T98" s="208">
        <f t="shared" si="17"/>
        <v>1</v>
      </c>
      <c r="U98" s="193"/>
      <c r="V98" s="3"/>
      <c r="W98" s="208">
        <f t="shared" si="18"/>
        <v>0</v>
      </c>
    </row>
    <row r="99" spans="1:23" ht="24.75" customHeight="1" thickBot="1" x14ac:dyDescent="0.25">
      <c r="A99" s="189"/>
      <c r="B99" s="154" t="s">
        <v>112</v>
      </c>
      <c r="C99" s="201" t="s">
        <v>100</v>
      </c>
      <c r="D99" s="195"/>
      <c r="E99" s="23"/>
      <c r="F99" s="23">
        <v>1</v>
      </c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1"/>
      <c r="R99" s="183">
        <f t="shared" si="15"/>
        <v>1</v>
      </c>
      <c r="S99" s="1">
        <f t="shared" si="16"/>
        <v>0</v>
      </c>
      <c r="T99" s="211">
        <f t="shared" si="17"/>
        <v>1</v>
      </c>
      <c r="U99" s="195"/>
      <c r="V99" s="1"/>
      <c r="W99" s="211">
        <f t="shared" si="18"/>
        <v>0</v>
      </c>
    </row>
    <row r="100" spans="1:23" ht="24.75" customHeight="1" thickTop="1" thickBot="1" x14ac:dyDescent="0.25">
      <c r="A100" s="187" t="s">
        <v>654</v>
      </c>
      <c r="B100" s="213"/>
      <c r="C100" s="214"/>
      <c r="D100" s="192">
        <f>SUM(D95:D99)</f>
        <v>0</v>
      </c>
      <c r="E100" s="177">
        <f t="shared" ref="E100:Q100" si="23">SUM(E95:E99)</f>
        <v>0</v>
      </c>
      <c r="F100" s="177">
        <f t="shared" si="23"/>
        <v>14</v>
      </c>
      <c r="G100" s="177">
        <f t="shared" si="23"/>
        <v>6</v>
      </c>
      <c r="H100" s="177">
        <f t="shared" si="23"/>
        <v>6</v>
      </c>
      <c r="I100" s="177">
        <f t="shared" si="23"/>
        <v>2</v>
      </c>
      <c r="J100" s="177">
        <f t="shared" si="23"/>
        <v>9</v>
      </c>
      <c r="K100" s="177">
        <f t="shared" si="23"/>
        <v>2</v>
      </c>
      <c r="L100" s="177">
        <f t="shared" si="23"/>
        <v>1</v>
      </c>
      <c r="M100" s="177">
        <f t="shared" si="23"/>
        <v>5</v>
      </c>
      <c r="N100" s="177">
        <f t="shared" si="23"/>
        <v>0</v>
      </c>
      <c r="O100" s="177">
        <f t="shared" si="23"/>
        <v>0</v>
      </c>
      <c r="P100" s="177">
        <f t="shared" si="23"/>
        <v>0</v>
      </c>
      <c r="Q100" s="205">
        <f t="shared" si="23"/>
        <v>0</v>
      </c>
      <c r="R100" s="177">
        <f t="shared" si="15"/>
        <v>30</v>
      </c>
      <c r="S100" s="205">
        <f t="shared" si="16"/>
        <v>15</v>
      </c>
      <c r="T100" s="207">
        <f t="shared" si="17"/>
        <v>45</v>
      </c>
      <c r="U100" s="192">
        <f>SUM(U95:U99)</f>
        <v>6</v>
      </c>
      <c r="V100" s="205">
        <f>SUM(V95:V99)</f>
        <v>1</v>
      </c>
      <c r="W100" s="207">
        <f t="shared" si="18"/>
        <v>7</v>
      </c>
    </row>
    <row r="101" spans="1:23" ht="24.75" customHeight="1" thickTop="1" thickBot="1" x14ac:dyDescent="0.25">
      <c r="A101" s="190" t="s">
        <v>697</v>
      </c>
      <c r="B101" s="155" t="s">
        <v>113</v>
      </c>
      <c r="C101" s="202" t="s">
        <v>115</v>
      </c>
      <c r="D101" s="196"/>
      <c r="E101" s="24"/>
      <c r="F101" s="24"/>
      <c r="G101" s="24"/>
      <c r="H101" s="24">
        <v>1</v>
      </c>
      <c r="I101" s="24"/>
      <c r="J101" s="24"/>
      <c r="K101" s="24"/>
      <c r="L101" s="24"/>
      <c r="M101" s="24"/>
      <c r="N101" s="24"/>
      <c r="O101" s="24"/>
      <c r="P101" s="24"/>
      <c r="Q101" s="2"/>
      <c r="R101" s="184">
        <f t="shared" si="15"/>
        <v>1</v>
      </c>
      <c r="S101" s="2">
        <f t="shared" si="16"/>
        <v>0</v>
      </c>
      <c r="T101" s="212">
        <f t="shared" si="17"/>
        <v>1</v>
      </c>
      <c r="U101" s="196"/>
      <c r="V101" s="2"/>
      <c r="W101" s="212">
        <f t="shared" si="18"/>
        <v>0</v>
      </c>
    </row>
    <row r="102" spans="1:23" ht="24.75" customHeight="1" thickBot="1" x14ac:dyDescent="0.25">
      <c r="A102" s="188"/>
      <c r="B102" s="156" t="s">
        <v>114</v>
      </c>
      <c r="C102" s="203" t="s">
        <v>116</v>
      </c>
      <c r="D102" s="194"/>
      <c r="E102" s="21">
        <v>1</v>
      </c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69"/>
      <c r="R102" s="182">
        <f t="shared" si="15"/>
        <v>0</v>
      </c>
      <c r="S102" s="69">
        <f t="shared" si="16"/>
        <v>1</v>
      </c>
      <c r="T102" s="210">
        <f t="shared" si="17"/>
        <v>1</v>
      </c>
      <c r="U102" s="194"/>
      <c r="V102" s="69"/>
      <c r="W102" s="210">
        <f t="shared" si="18"/>
        <v>0</v>
      </c>
    </row>
    <row r="103" spans="1:23" ht="24.75" customHeight="1" thickTop="1" thickBot="1" x14ac:dyDescent="0.25">
      <c r="A103" s="187" t="s">
        <v>664</v>
      </c>
      <c r="B103" s="213"/>
      <c r="C103" s="214"/>
      <c r="D103" s="177">
        <f>SUM(D101:D102)</f>
        <v>0</v>
      </c>
      <c r="E103" s="177">
        <f t="shared" ref="E103:Q103" si="24">SUM(E101:E102)</f>
        <v>1</v>
      </c>
      <c r="F103" s="177">
        <f t="shared" si="24"/>
        <v>0</v>
      </c>
      <c r="G103" s="177">
        <f t="shared" si="24"/>
        <v>0</v>
      </c>
      <c r="H103" s="177">
        <f t="shared" si="24"/>
        <v>1</v>
      </c>
      <c r="I103" s="177">
        <f t="shared" si="24"/>
        <v>0</v>
      </c>
      <c r="J103" s="177">
        <f t="shared" si="24"/>
        <v>0</v>
      </c>
      <c r="K103" s="177">
        <f t="shared" si="24"/>
        <v>0</v>
      </c>
      <c r="L103" s="177">
        <f t="shared" si="24"/>
        <v>0</v>
      </c>
      <c r="M103" s="177">
        <f t="shared" si="24"/>
        <v>0</v>
      </c>
      <c r="N103" s="177">
        <f t="shared" si="24"/>
        <v>0</v>
      </c>
      <c r="O103" s="177">
        <f t="shared" si="24"/>
        <v>0</v>
      </c>
      <c r="P103" s="177">
        <f t="shared" si="24"/>
        <v>0</v>
      </c>
      <c r="Q103" s="205">
        <f t="shared" si="24"/>
        <v>0</v>
      </c>
      <c r="R103" s="177">
        <f t="shared" si="15"/>
        <v>1</v>
      </c>
      <c r="S103" s="205">
        <f t="shared" si="16"/>
        <v>1</v>
      </c>
      <c r="T103" s="207">
        <f t="shared" si="17"/>
        <v>2</v>
      </c>
      <c r="U103" s="192">
        <f t="shared" ref="U103:V103" si="25">SUM(U101:U102)</f>
        <v>0</v>
      </c>
      <c r="V103" s="205">
        <f t="shared" si="25"/>
        <v>0</v>
      </c>
      <c r="W103" s="207">
        <f t="shared" si="18"/>
        <v>0</v>
      </c>
    </row>
    <row r="104" spans="1:23" ht="34.5" customHeight="1" thickTop="1" thickBot="1" x14ac:dyDescent="0.25">
      <c r="A104" s="215" t="s">
        <v>117</v>
      </c>
      <c r="B104" s="216"/>
      <c r="C104" s="217"/>
      <c r="D104" s="218">
        <f>SUM(D9+D13+D15+D35+D43+D51+D53+D87+D94+D100+D103)</f>
        <v>0</v>
      </c>
      <c r="E104" s="218">
        <f t="shared" ref="E104:Q104" si="26">SUM(E9+E13+E15+E35+E43+E51+E53+E87+E94+E100+E103)</f>
        <v>1</v>
      </c>
      <c r="F104" s="218">
        <f t="shared" si="26"/>
        <v>30</v>
      </c>
      <c r="G104" s="218">
        <f t="shared" si="26"/>
        <v>33</v>
      </c>
      <c r="H104" s="218">
        <f t="shared" si="26"/>
        <v>27</v>
      </c>
      <c r="I104" s="218">
        <f>SUM(I9+I13+I15+I35+I43+I51+I53+I87+I94+I100+I103)</f>
        <v>25</v>
      </c>
      <c r="J104" s="218">
        <f>SUM(J9+J13+J15+J35+J43+J51+J53+J87+J94+J100+J103)</f>
        <v>15</v>
      </c>
      <c r="K104" s="218">
        <f>SUM(K9+K13+K15+K35+K43+K51+K53+K87+K94+K100+K103)</f>
        <v>26</v>
      </c>
      <c r="L104" s="218">
        <f t="shared" si="26"/>
        <v>17</v>
      </c>
      <c r="M104" s="218">
        <f t="shared" si="26"/>
        <v>24</v>
      </c>
      <c r="N104" s="218">
        <f t="shared" si="26"/>
        <v>0</v>
      </c>
      <c r="O104" s="218">
        <f t="shared" si="26"/>
        <v>0</v>
      </c>
      <c r="P104" s="218">
        <f t="shared" si="26"/>
        <v>0</v>
      </c>
      <c r="Q104" s="219">
        <f t="shared" si="26"/>
        <v>0</v>
      </c>
      <c r="R104" s="218">
        <f t="shared" si="15"/>
        <v>89</v>
      </c>
      <c r="S104" s="218">
        <f t="shared" si="16"/>
        <v>109</v>
      </c>
      <c r="T104" s="218">
        <f t="shared" si="17"/>
        <v>198</v>
      </c>
      <c r="U104" s="220">
        <f t="shared" ref="U104" si="27">SUM(U9+U13+U15+U35+U43+U51+U53+U87+U94+U100+U103)</f>
        <v>22</v>
      </c>
      <c r="V104" s="218">
        <f>SUM(V9+V13+V15+V35+V43+V51+V53+V87+V94+V100+V103)</f>
        <v>20</v>
      </c>
      <c r="W104" s="218">
        <f t="shared" si="18"/>
        <v>42</v>
      </c>
    </row>
    <row r="105" spans="1:23" ht="21.75" thickTop="1" x14ac:dyDescent="0.2">
      <c r="A105" s="14"/>
      <c r="B105" s="14"/>
      <c r="C105" s="14"/>
      <c r="D105" s="14"/>
      <c r="E105" s="14"/>
    </row>
    <row r="107" spans="1:23" ht="21" x14ac:dyDescent="0.2">
      <c r="D107" s="14"/>
      <c r="E107" s="14"/>
      <c r="F107" s="14"/>
      <c r="G107" s="14"/>
      <c r="H107" s="14"/>
    </row>
  </sheetData>
  <mergeCells count="31">
    <mergeCell ref="P6:Q6"/>
    <mergeCell ref="R6:T6"/>
    <mergeCell ref="U6:W6"/>
    <mergeCell ref="D6:E6"/>
    <mergeCell ref="F6:G6"/>
    <mergeCell ref="H6:I6"/>
    <mergeCell ref="J6:K6"/>
    <mergeCell ref="L6:M6"/>
    <mergeCell ref="B47:B50"/>
    <mergeCell ref="B36:B38"/>
    <mergeCell ref="B40:B41"/>
    <mergeCell ref="B54:B57"/>
    <mergeCell ref="N6:O6"/>
    <mergeCell ref="B20:B22"/>
    <mergeCell ref="B23:B25"/>
    <mergeCell ref="B26:B27"/>
    <mergeCell ref="B30:B31"/>
    <mergeCell ref="B44:B46"/>
    <mergeCell ref="A6:A7"/>
    <mergeCell ref="B6:B7"/>
    <mergeCell ref="C6:C7"/>
    <mergeCell ref="B17:B19"/>
    <mergeCell ref="B2:C2"/>
    <mergeCell ref="B95:B97"/>
    <mergeCell ref="B81:B82"/>
    <mergeCell ref="B83:B84"/>
    <mergeCell ref="B58:B60"/>
    <mergeCell ref="B62:B67"/>
    <mergeCell ref="B68:B71"/>
    <mergeCell ref="B73:B76"/>
    <mergeCell ref="B77:B79"/>
  </mergeCells>
  <printOptions horizontalCentered="1" verticalCentered="1"/>
  <pageMargins left="0.7" right="0.7" top="0.75" bottom="0.75" header="0.3" footer="0.3"/>
  <pageSetup paperSize="9" scale="1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5-الطلاب المستجدون</vt:lpstr>
      <vt:lpstr>6-الطلاب المقيدين مصرى ووافد </vt:lpstr>
      <vt:lpstr>الخريجين</vt:lpstr>
      <vt:lpstr>8-أعضاء هيئة التدريس ومعاونيهم </vt:lpstr>
      <vt:lpstr>9-مقيدين دراسات عليا </vt:lpstr>
      <vt:lpstr>Sheet1</vt:lpstr>
      <vt:lpstr>10-حاصلين دراسات  مصرى -وافد </vt:lpstr>
      <vt:lpstr>14-البرامج المميزة بالجامعات</vt:lpstr>
      <vt:lpstr>17-ذوى الإحتياجات الخاصة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2026-01-12T20:52:46Z</dcterms:modified>
</cp:coreProperties>
</file>